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Index_SGC-Sonia-22-Nov-2021\SGC-2021\PROCESO ESTRATEGICO DE ADMON DE REC\04 AMBIENTE DE TRABAJO\"/>
    </mc:Choice>
  </mc:AlternateContent>
  <xr:revisionPtr revIDLastSave="0" documentId="8_{7BB44F3F-61F4-4867-8CE4-7BA959837996}" xr6:coauthVersionLast="45" xr6:coauthVersionMax="45" xr10:uidLastSave="{00000000-0000-0000-0000-000000000000}"/>
  <bookViews>
    <workbookView xWindow="57480" yWindow="-1290" windowWidth="21840" windowHeight="12525"/>
  </bookViews>
  <sheets>
    <sheet name="Participante" sheetId="2" r:id="rId1"/>
    <sheet name="AMBIENTE DE TRABAJO" sheetId="1" r:id="rId2"/>
  </sheets>
  <definedNames>
    <definedName name="_xlnm.Print_Area" localSheetId="1">'AMBIENTE DE TRABAJO'!$A$1:$N$44</definedName>
    <definedName name="_xlnm.Print_Area" localSheetId="0">Participante!$A$1:$AI$72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3" i="2" l="1"/>
  <c r="B16" i="1"/>
  <c r="B25" i="1"/>
  <c r="AH21" i="2"/>
  <c r="AI14" i="2"/>
  <c r="AI15" i="2"/>
  <c r="AI16" i="2"/>
  <c r="AI17" i="2"/>
  <c r="AI18" i="2"/>
  <c r="AI19" i="2"/>
  <c r="AI20" i="2"/>
  <c r="AI21" i="2"/>
  <c r="AI23" i="2"/>
  <c r="AI24" i="2"/>
  <c r="AI25" i="2"/>
  <c r="AI26" i="2"/>
  <c r="AI27" i="2"/>
  <c r="AI29" i="2"/>
  <c r="AI30" i="2"/>
  <c r="AI31" i="2"/>
  <c r="AI32" i="2"/>
  <c r="AI33" i="2"/>
  <c r="AI34" i="2"/>
  <c r="AI35" i="2"/>
  <c r="AI36" i="2"/>
  <c r="AH36" i="2"/>
  <c r="AH14" i="2"/>
  <c r="AH15" i="2"/>
  <c r="AH16" i="2"/>
  <c r="AH17" i="2"/>
  <c r="AH18" i="2"/>
  <c r="AH19" i="2"/>
  <c r="AH20" i="2"/>
  <c r="AH23" i="2"/>
  <c r="AH24" i="2"/>
  <c r="AH25" i="2"/>
  <c r="AH26" i="2"/>
  <c r="AH27" i="2"/>
  <c r="AH29" i="2"/>
  <c r="AH30" i="2"/>
  <c r="AH31" i="2"/>
  <c r="AH32" i="2"/>
  <c r="AH33" i="2"/>
  <c r="AH34" i="2"/>
  <c r="AH35" i="2"/>
  <c r="AH13" i="2"/>
  <c r="AG13" i="2"/>
  <c r="C13" i="2"/>
  <c r="D13" i="2"/>
  <c r="E13" i="2"/>
  <c r="F13" i="2"/>
  <c r="G13" i="2"/>
  <c r="C57" i="2"/>
  <c r="D57" i="2"/>
  <c r="E57" i="2"/>
  <c r="F57" i="2"/>
  <c r="G57" i="2"/>
  <c r="AG57" i="2"/>
  <c r="AH57" i="2"/>
  <c r="C58" i="2"/>
  <c r="D58" i="2"/>
  <c r="E58" i="2"/>
  <c r="F58" i="2"/>
  <c r="G58" i="2"/>
  <c r="AG58" i="2"/>
  <c r="AH58" i="2"/>
  <c r="AG56" i="2"/>
  <c r="G56" i="2"/>
  <c r="F56" i="2"/>
  <c r="E56" i="2"/>
  <c r="D56" i="2"/>
  <c r="C56" i="2"/>
  <c r="AG55" i="2"/>
  <c r="C55" i="2"/>
  <c r="D55" i="2"/>
  <c r="E55" i="2"/>
  <c r="F55" i="2"/>
  <c r="G55" i="2"/>
  <c r="AH55" i="2"/>
  <c r="AG54" i="2"/>
  <c r="C54" i="2"/>
  <c r="D54" i="2"/>
  <c r="E54" i="2"/>
  <c r="F54" i="2"/>
  <c r="G54" i="2"/>
  <c r="AH54" i="2"/>
  <c r="AG53" i="2"/>
  <c r="AH53" i="2"/>
  <c r="AI53" i="2"/>
  <c r="C51" i="2"/>
  <c r="D51" i="2"/>
  <c r="E51" i="2"/>
  <c r="F51" i="2"/>
  <c r="G51" i="2"/>
  <c r="AG51" i="2"/>
  <c r="AH51" i="2"/>
  <c r="C43" i="2"/>
  <c r="D43" i="2"/>
  <c r="E43" i="2"/>
  <c r="F43" i="2"/>
  <c r="G43" i="2"/>
  <c r="AG43" i="2"/>
  <c r="AH43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52" i="2"/>
  <c r="AG50" i="2"/>
  <c r="AG49" i="2"/>
  <c r="C49" i="2"/>
  <c r="D49" i="2"/>
  <c r="E49" i="2"/>
  <c r="F49" i="2"/>
  <c r="G49" i="2"/>
  <c r="AH49" i="2"/>
  <c r="AG48" i="2"/>
  <c r="C48" i="2"/>
  <c r="D48" i="2"/>
  <c r="E48" i="2"/>
  <c r="F48" i="2"/>
  <c r="G48" i="2"/>
  <c r="AH48" i="2"/>
  <c r="AG47" i="2"/>
  <c r="AG46" i="2"/>
  <c r="AG45" i="2"/>
  <c r="AH45" i="2"/>
  <c r="AI45" i="2"/>
  <c r="AG44" i="2"/>
  <c r="C44" i="2"/>
  <c r="D44" i="2"/>
  <c r="E44" i="2"/>
  <c r="F44" i="2"/>
  <c r="G44" i="2"/>
  <c r="AH44" i="2"/>
  <c r="AG42" i="2"/>
  <c r="C42" i="2"/>
  <c r="D42" i="2"/>
  <c r="E42" i="2"/>
  <c r="F42" i="2"/>
  <c r="G42" i="2"/>
  <c r="AH42" i="2"/>
  <c r="AG41" i="2"/>
  <c r="C41" i="2"/>
  <c r="D41" i="2"/>
  <c r="E41" i="2"/>
  <c r="F41" i="2"/>
  <c r="G41" i="2"/>
  <c r="AH41" i="2"/>
  <c r="AG40" i="2"/>
  <c r="C40" i="2"/>
  <c r="D40" i="2"/>
  <c r="E40" i="2"/>
  <c r="F40" i="2"/>
  <c r="G40" i="2"/>
  <c r="AH40" i="2"/>
  <c r="AG39" i="2"/>
  <c r="C39" i="2"/>
  <c r="D39" i="2"/>
  <c r="E39" i="2"/>
  <c r="F39" i="2"/>
  <c r="G39" i="2"/>
  <c r="AH39" i="2"/>
  <c r="AG38" i="2"/>
  <c r="C38" i="2"/>
  <c r="D38" i="2"/>
  <c r="E38" i="2"/>
  <c r="F38" i="2"/>
  <c r="G38" i="2"/>
  <c r="AH38" i="2"/>
  <c r="AG37" i="2"/>
  <c r="AH37" i="2"/>
  <c r="AI37" i="2"/>
  <c r="AG36" i="2"/>
  <c r="AG35" i="2"/>
  <c r="C35" i="2"/>
  <c r="D35" i="2"/>
  <c r="E35" i="2"/>
  <c r="F35" i="2"/>
  <c r="G35" i="2"/>
  <c r="AG34" i="2"/>
  <c r="C34" i="2"/>
  <c r="D34" i="2"/>
  <c r="E34" i="2"/>
  <c r="F34" i="2"/>
  <c r="G34" i="2"/>
  <c r="AG33" i="2"/>
  <c r="C33" i="2"/>
  <c r="D33" i="2"/>
  <c r="E33" i="2"/>
  <c r="F33" i="2"/>
  <c r="G33" i="2"/>
  <c r="AG32" i="2"/>
  <c r="C32" i="2"/>
  <c r="D32" i="2"/>
  <c r="E32" i="2"/>
  <c r="F32" i="2"/>
  <c r="G32" i="2"/>
  <c r="AG31" i="2"/>
  <c r="C31" i="2"/>
  <c r="D31" i="2"/>
  <c r="E31" i="2"/>
  <c r="F31" i="2"/>
  <c r="G31" i="2"/>
  <c r="AG30" i="2"/>
  <c r="AG29" i="2"/>
  <c r="AG28" i="2"/>
  <c r="AG27" i="2"/>
  <c r="C27" i="2"/>
  <c r="D27" i="2"/>
  <c r="E27" i="2"/>
  <c r="F27" i="2"/>
  <c r="G27" i="2"/>
  <c r="AG26" i="2"/>
  <c r="C26" i="2"/>
  <c r="D26" i="2"/>
  <c r="E26" i="2"/>
  <c r="F26" i="2"/>
  <c r="G26" i="2"/>
  <c r="AG25" i="2"/>
  <c r="AG24" i="2"/>
  <c r="C24" i="2"/>
  <c r="D24" i="2"/>
  <c r="E24" i="2"/>
  <c r="F24" i="2"/>
  <c r="G24" i="2"/>
  <c r="AG23" i="2"/>
  <c r="C23" i="2"/>
  <c r="D23" i="2"/>
  <c r="E23" i="2"/>
  <c r="F23" i="2"/>
  <c r="G23" i="2"/>
  <c r="AG22" i="2"/>
  <c r="AG21" i="2"/>
  <c r="C21" i="2"/>
  <c r="D21" i="2"/>
  <c r="E21" i="2"/>
  <c r="F21" i="2"/>
  <c r="G21" i="2"/>
  <c r="AG20" i="2"/>
  <c r="C20" i="2"/>
  <c r="D20" i="2"/>
  <c r="E20" i="2"/>
  <c r="F20" i="2"/>
  <c r="G20" i="2"/>
  <c r="AG19" i="2"/>
  <c r="C19" i="2"/>
  <c r="D19" i="2"/>
  <c r="E19" i="2"/>
  <c r="F19" i="2"/>
  <c r="G19" i="2"/>
  <c r="AG18" i="2"/>
  <c r="C18" i="2"/>
  <c r="D18" i="2"/>
  <c r="E18" i="2"/>
  <c r="F18" i="2"/>
  <c r="G18" i="2"/>
  <c r="AG17" i="2"/>
  <c r="C17" i="2"/>
  <c r="D17" i="2"/>
  <c r="E17" i="2"/>
  <c r="F17" i="2"/>
  <c r="G17" i="2"/>
  <c r="AG16" i="2"/>
  <c r="C16" i="2"/>
  <c r="D16" i="2"/>
  <c r="E16" i="2"/>
  <c r="F16" i="2"/>
  <c r="G16" i="2"/>
  <c r="AG15" i="2"/>
  <c r="C15" i="2"/>
  <c r="D15" i="2"/>
  <c r="E15" i="2"/>
  <c r="F15" i="2"/>
  <c r="G15" i="2"/>
  <c r="AG14" i="2"/>
  <c r="C14" i="2"/>
  <c r="D14" i="2"/>
  <c r="E14" i="2"/>
  <c r="F14" i="2"/>
  <c r="G14" i="2"/>
  <c r="C12" i="1"/>
  <c r="G52" i="2"/>
  <c r="F52" i="2"/>
  <c r="E52" i="2"/>
  <c r="D52" i="2"/>
  <c r="C52" i="2"/>
  <c r="G50" i="2"/>
  <c r="F50" i="2"/>
  <c r="E50" i="2"/>
  <c r="D50" i="2"/>
  <c r="C50" i="2"/>
  <c r="G47" i="2"/>
  <c r="F47" i="2"/>
  <c r="E47" i="2"/>
  <c r="D47" i="2"/>
  <c r="C47" i="2"/>
  <c r="G46" i="2"/>
  <c r="F46" i="2"/>
  <c r="E46" i="2"/>
  <c r="D46" i="2"/>
  <c r="C46" i="2"/>
  <c r="G36" i="2"/>
  <c r="F36" i="2"/>
  <c r="E36" i="2"/>
  <c r="D36" i="2"/>
  <c r="C36" i="2"/>
  <c r="G30" i="2"/>
  <c r="F30" i="2"/>
  <c r="E30" i="2"/>
  <c r="D30" i="2"/>
  <c r="C30" i="2"/>
  <c r="G29" i="2"/>
  <c r="F29" i="2"/>
  <c r="E29" i="2"/>
  <c r="D29" i="2"/>
  <c r="C29" i="2"/>
  <c r="G25" i="2"/>
  <c r="F25" i="2"/>
  <c r="E25" i="2"/>
  <c r="D25" i="2"/>
  <c r="C25" i="2"/>
  <c r="AH56" i="2"/>
  <c r="AH52" i="2"/>
  <c r="AH50" i="2"/>
  <c r="AH47" i="2"/>
  <c r="AH46" i="2"/>
  <c r="AI46" i="2"/>
  <c r="N16" i="1"/>
  <c r="H19" i="1"/>
  <c r="AI52" i="2"/>
  <c r="N22" i="1"/>
  <c r="B17" i="1"/>
  <c r="AI41" i="2"/>
  <c r="K19" i="1"/>
  <c r="AI49" i="2"/>
  <c r="N19" i="1"/>
  <c r="H16" i="1"/>
  <c r="B21" i="1"/>
  <c r="H21" i="1"/>
  <c r="AI56" i="2"/>
  <c r="K31" i="1"/>
  <c r="AI51" i="2"/>
  <c r="N21" i="1"/>
  <c r="B24" i="1"/>
  <c r="E18" i="1"/>
  <c r="AI55" i="2"/>
  <c r="K30" i="1"/>
  <c r="E16" i="1"/>
  <c r="E19" i="1"/>
  <c r="B20" i="1"/>
  <c r="E17" i="1"/>
  <c r="AI54" i="2"/>
  <c r="K29" i="1"/>
  <c r="E20" i="1"/>
  <c r="B19" i="1"/>
  <c r="AI42" i="2"/>
  <c r="K20" i="1"/>
  <c r="H18" i="1"/>
  <c r="H23" i="1"/>
  <c r="AI40" i="2"/>
  <c r="K18" i="1"/>
  <c r="H22" i="1"/>
  <c r="AI44" i="2"/>
  <c r="K22" i="1"/>
  <c r="AI57" i="2"/>
  <c r="K32" i="1"/>
  <c r="H17" i="1"/>
  <c r="AI50" i="2"/>
  <c r="N20" i="1"/>
  <c r="B22" i="1"/>
  <c r="B23" i="1"/>
  <c r="AI38" i="2"/>
  <c r="K16" i="1"/>
  <c r="AI43" i="2"/>
  <c r="K21" i="1"/>
  <c r="AI58" i="2"/>
  <c r="K33" i="1"/>
  <c r="AI39" i="2"/>
  <c r="K17" i="1"/>
  <c r="AI48" i="2"/>
  <c r="N18" i="1"/>
  <c r="AI47" i="2"/>
  <c r="N17" i="1"/>
  <c r="B18" i="1"/>
  <c r="H20" i="1"/>
  <c r="E21" i="1"/>
  <c r="K34" i="1"/>
  <c r="K23" i="1"/>
  <c r="N23" i="1"/>
  <c r="H24" i="1"/>
</calcChain>
</file>

<file path=xl/sharedStrings.xml><?xml version="1.0" encoding="utf-8"?>
<sst xmlns="http://schemas.openxmlformats.org/spreadsheetml/2006/main" count="112" uniqueCount="89">
  <si>
    <t>RESUMEN GENERAL DE LA ORGANIZACIÓN</t>
  </si>
  <si>
    <t>CONDICIONES DE TRABAJO</t>
  </si>
  <si>
    <t>COOPERACIÓN</t>
  </si>
  <si>
    <t>SUPERVISIÓN</t>
  </si>
  <si>
    <t>SATISF. EN EL TRABAJO</t>
  </si>
  <si>
    <t>PREGUNTA</t>
  </si>
  <si>
    <t>PROMEDIO</t>
  </si>
  <si>
    <t>¿Qué le gustaria que el Instituto Tecnológico o Centro hiciera por usted?</t>
  </si>
  <si>
    <t>Algún otro comentario que nos quisiera compartir</t>
  </si>
  <si>
    <t>No me molesta quedarme tiempo adicional a mi trabajo</t>
  </si>
  <si>
    <t>TOTAL ENCUESTADOS</t>
  </si>
  <si>
    <t xml:space="preserve">ENCUESTADOS: </t>
  </si>
  <si>
    <t>MODA</t>
  </si>
  <si>
    <t>CALIFICACION</t>
  </si>
  <si>
    <t>DEPARTAMENTO O AREA</t>
  </si>
  <si>
    <t>REPORTE DE RESULTADOS DE LA ENCUESTA DE AMBIENTE DE TRABAJO</t>
  </si>
  <si>
    <t>ESTADISTICA DE LA ENCUESTA DE AMBIENTE DE TRABAJO.</t>
  </si>
  <si>
    <t>Tabla de Evaluación</t>
  </si>
  <si>
    <t>Realizar Acciones Correctivas</t>
  </si>
  <si>
    <t>1 y 2</t>
  </si>
  <si>
    <t>INSTRUCTIVO DE LLENADO</t>
  </si>
  <si>
    <t>DESCRIPCIÓN</t>
  </si>
  <si>
    <t>Número</t>
  </si>
  <si>
    <t>Los resultados son reflejados en la hoja ambiente de trabajo "Reporte de resultados de la encuesta…", en la que aparece la tabla de evaluación para la realización de acciones.</t>
  </si>
  <si>
    <t>En este analisis también se deberán tomar en cuenta los comentarios vertidos en las preguentas abiertas.</t>
  </si>
  <si>
    <t>Promedio del factor</t>
  </si>
  <si>
    <t>Nota</t>
  </si>
  <si>
    <t>La tabla de evaluación nos marca los parametros para la aplicación de acciones de acuerdo con los promedios de cada uno de los factores.</t>
  </si>
  <si>
    <t>Notas</t>
  </si>
  <si>
    <t>CONDICIONES FISICAS DE TRABAJO</t>
  </si>
  <si>
    <t>CONDI. FISICAS DE TRABAJO</t>
  </si>
  <si>
    <t>Documentar proyecto de mejora</t>
  </si>
  <si>
    <t>Formato para informe de resultados de ambiente de trabajo</t>
  </si>
  <si>
    <t>Página 1 de 2</t>
  </si>
  <si>
    <t>Página 2 de 2</t>
  </si>
  <si>
    <t>Anotar el nombre del Instituto Tecnológico.</t>
  </si>
  <si>
    <t>Tengo definidas claramente las funciones de mi puesto.</t>
  </si>
  <si>
    <t>La carga de trabajo que hago es igual a la de mis compañeras/os.</t>
  </si>
  <si>
    <t>Cuento con los elementos necesarios para ejecutar mi trabajo (mobiliario, equipo y herramientas).</t>
  </si>
  <si>
    <t>Considero que realizo mi trabajo bajo condiciones seguras.</t>
  </si>
  <si>
    <t>Realizo tranquilamente mi trabajo.</t>
  </si>
  <si>
    <t>Estoy capacitada/o lo suficiente para hacer bien mi trabajo.</t>
  </si>
  <si>
    <t>Las funciones de mi puesto, las desempeño de acuerdo a lo declarado en el Manual de Organización.</t>
  </si>
  <si>
    <t>Considero que tengo estabilidad laboral.</t>
  </si>
  <si>
    <t>Mis compañeras/os de trabajo comparten conmigo información que me ayuda a realizar mi trabajo.</t>
  </si>
  <si>
    <t>Considero que las relaciones entre el personal de los diferentes departamentos es buena.</t>
  </si>
  <si>
    <t>Considero que en mi área podemos trabajar en equipo.</t>
  </si>
  <si>
    <t>Considero que con las demás áreas de trabajo podemos trabajar en equipo.</t>
  </si>
  <si>
    <t>Considero que me integro fácilmente a cualquier área de trabajo.</t>
  </si>
  <si>
    <t>Mi jefa/e es respetuosa/o conmigo.</t>
  </si>
  <si>
    <t>Mi jefa/e conoce lo suficiente para resolver los problemas que se presentan.</t>
  </si>
  <si>
    <t>Mi jefa/e atiende mis dudas e inquietudes rápidamente.</t>
  </si>
  <si>
    <t>La permanencia en mi lugar de trabajo es independiente de la relación personal con mi jefa/e inmediata/o.</t>
  </si>
  <si>
    <t>Mi jefa/e solamente me pide que me quede tiempo adicional cuando es necesario.</t>
  </si>
  <si>
    <t>Estoy de acuerdo que mi trabajo sea supervisado.</t>
  </si>
  <si>
    <t>Mi jefa/e me apoya en la solución de problemas que se presentan en mi trabajo.</t>
  </si>
  <si>
    <t>Me siento satisfecha/o por el desempeño de mi jefa/e.</t>
  </si>
  <si>
    <t>El espacio físico donde realizó mis actividades es adecuado.</t>
  </si>
  <si>
    <t>Considero que realizo mi trabajo en condiciones seguras.</t>
  </si>
  <si>
    <t>Para la realización de mi  actividad los niveles de ruido son adecuados.</t>
  </si>
  <si>
    <t>Para la realización de mi actividad las condiciones de temperatura son adecuadas.</t>
  </si>
  <si>
    <t>Para la realización de mi actividad los niveles de humedad  son adecuados.</t>
  </si>
  <si>
    <t>Para la realización de mi actividad los niveles de iluminación son adecuados.</t>
  </si>
  <si>
    <t xml:space="preserve">Para la realización de mi actividad las condiciones de ventilación son adecuadas. </t>
  </si>
  <si>
    <t>SATISFACCIÓN EN EL TRABAJO</t>
  </si>
  <si>
    <t>Me gusta mi trabajo.</t>
  </si>
  <si>
    <t>Me gusta mi horario.</t>
  </si>
  <si>
    <t>Permanecería en este Instituto aunque me ofrecieran un trabajo similar por el mismo sueldo en otra organización.</t>
  </si>
  <si>
    <t>Me gustaría permanecer en mi departamento.</t>
  </si>
  <si>
    <t>Me siento satisfecha/o con mi jefa/e.</t>
  </si>
  <si>
    <t>Estoy motivada/o por el reconocimiento que mi jefa/e inmediata/o da a mi trabajo.</t>
  </si>
  <si>
    <t>Estoy motivada/o por el reconocimiento que los directivos dan a mi trabajo..</t>
  </si>
  <si>
    <t xml:space="preserve">COMPATIBILIDAD ENTRE LA VIDA LABORAL Y FAMILIAR. </t>
  </si>
  <si>
    <t>El Tecnológico permite desarrollarme en mi trabajo sin descuidar mi vida personal y/o familiar.</t>
  </si>
  <si>
    <t>Cuando tengo necesidad de atender asuntos familiares mi jefa/e me da las facilidades para atenderlos.</t>
  </si>
  <si>
    <t>Cuando requiero atender asuntos relacionados con mis hijas/os el Instituto me da las facilidades para hacerlo.</t>
  </si>
  <si>
    <t>Estoy satisfecha/o con el servicio de guardería que me provee el ISSSTE (IMSS).</t>
  </si>
  <si>
    <t>Cuando regreso de permiso conservo mi posición en el trabajo.</t>
  </si>
  <si>
    <t>A partir de la columna H12 deberá capturar la calificación de acuerdo a la pregunta del/a encuestado/a hasta H49. Asi sucesivamente, hasta concluir el número de encuestados /as.</t>
  </si>
  <si>
    <t>La Columna AG nos da el total de encuestados/as, AH indica la moda y AI el promedio.</t>
  </si>
  <si>
    <t>COMPATIBILIDAD ENTRE LA VIDA LABORAL Y FAMILIAR</t>
  </si>
  <si>
    <t>Referencia a la Norma ISO 9001:2015  7.1.4</t>
  </si>
  <si>
    <t>Referencia a la Norma ISO 9001:2015    7.1.4</t>
  </si>
  <si>
    <t>Qué haría usted para que el Instituto Tecnologico, Centro o TecNM mejorara en su Ambiente de Trabajo</t>
  </si>
  <si>
    <t>En el caso de los promedios que se encuentren entre las calificaciones 1 y 2 se deberá utilizar el procedimientosTecNM-CA-PG-005</t>
  </si>
  <si>
    <t>PREGUNTA         No.</t>
  </si>
  <si>
    <t>Revisión: 0</t>
  </si>
  <si>
    <t>Código: ITO-AD-PO-004-02</t>
  </si>
  <si>
    <t>INSTITUTO TECNOLÓGICO DE OCOTLÁN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</si>
</sst>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right"/>
    </xf>
    <xf numFmtId="0" fontId="6" fillId="0" borderId="0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3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7" borderId="1" xfId="0" applyFont="1" applyFill="1" applyBorder="1"/>
    <xf numFmtId="0" fontId="0" fillId="7" borderId="1" xfId="0" applyFill="1" applyBorder="1"/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13" fillId="0" borderId="0" xfId="0" applyFont="1" applyAlignment="1">
      <alignment horizontal="justify" vertical="center"/>
    </xf>
    <xf numFmtId="0" fontId="0" fillId="8" borderId="0" xfId="0" applyFill="1"/>
    <xf numFmtId="0" fontId="1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16" fontId="3" fillId="0" borderId="1" xfId="0" applyNumberFormat="1" applyFont="1" applyBorder="1" applyAlignment="1">
      <alignment horizontal="center" vertical="center"/>
    </xf>
    <xf numFmtId="1" fontId="0" fillId="7" borderId="1" xfId="0" applyNumberFormat="1" applyFill="1" applyBorder="1"/>
    <xf numFmtId="0" fontId="17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7" fillId="0" borderId="20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12" fillId="0" borderId="1" xfId="0" applyFont="1" applyBorder="1" applyAlignment="1">
      <alignment horizontal="justify"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12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left" vertical="center"/>
    </xf>
    <xf numFmtId="0" fontId="3" fillId="6" borderId="28" xfId="0" applyFont="1" applyFill="1" applyBorder="1" applyAlignment="1">
      <alignment horizontal="left" vertical="center"/>
    </xf>
    <xf numFmtId="0" fontId="12" fillId="0" borderId="33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2" fillId="0" borderId="17" xfId="0" applyFont="1" applyBorder="1" applyAlignment="1">
      <alignment horizontal="justify" vertical="center" wrapText="1"/>
    </xf>
    <xf numFmtId="0" fontId="0" fillId="0" borderId="28" xfId="0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114300</xdr:rowOff>
    </xdr:from>
    <xdr:to>
      <xdr:col>1</xdr:col>
      <xdr:colOff>1019175</xdr:colOff>
      <xdr:row>3</xdr:row>
      <xdr:rowOff>76200</xdr:rowOff>
    </xdr:to>
    <xdr:pic>
      <xdr:nvPicPr>
        <xdr:cNvPr id="1095" name="Imagen 2">
          <a:extLst>
            <a:ext uri="{FF2B5EF4-FFF2-40B4-BE49-F238E27FC236}">
              <a16:creationId xmlns:a16="http://schemas.microsoft.com/office/drawing/2014/main" id="{0C3DB59F-86C2-4276-AD97-A5D70AADD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14300"/>
          <a:ext cx="809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76200</xdr:rowOff>
    </xdr:from>
    <xdr:to>
      <xdr:col>0</xdr:col>
      <xdr:colOff>914400</xdr:colOff>
      <xdr:row>3</xdr:row>
      <xdr:rowOff>257175</xdr:rowOff>
    </xdr:to>
    <xdr:pic>
      <xdr:nvPicPr>
        <xdr:cNvPr id="2120" name="Imagen 10">
          <a:extLst>
            <a:ext uri="{FF2B5EF4-FFF2-40B4-BE49-F238E27FC236}">
              <a16:creationId xmlns:a16="http://schemas.microsoft.com/office/drawing/2014/main" id="{54871C82-8AEE-43AA-913D-744A35A37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857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GC68"/>
  <sheetViews>
    <sheetView showRowColHeaders="0" tabSelected="1" showWhiteSpace="0" view="pageLayout" zoomScaleNormal="75" zoomScaleSheetLayoutView="57" workbookViewId="0">
      <selection activeCell="A8" sqref="A8:AI8"/>
    </sheetView>
  </sheetViews>
  <sheetFormatPr baseColWidth="10" defaultRowHeight="12.75" x14ac:dyDescent="0.2"/>
  <cols>
    <col min="1" max="1" width="12.7109375" style="11" customWidth="1"/>
    <col min="2" max="2" width="35.140625" customWidth="1"/>
    <col min="3" max="3" width="8.140625" style="11" customWidth="1"/>
    <col min="4" max="4" width="8.28515625" style="11" customWidth="1"/>
    <col min="5" max="5" width="8" customWidth="1"/>
    <col min="6" max="6" width="8.7109375" customWidth="1"/>
    <col min="7" max="7" width="8.140625" customWidth="1"/>
    <col min="8" max="20" width="3.7109375" customWidth="1"/>
    <col min="21" max="21" width="4.28515625" customWidth="1"/>
    <col min="22" max="22" width="4.140625" customWidth="1"/>
    <col min="23" max="23" width="4" customWidth="1"/>
    <col min="24" max="32" width="3.7109375" customWidth="1"/>
    <col min="33" max="33" width="8.42578125" customWidth="1"/>
    <col min="35" max="35" width="17.140625" customWidth="1"/>
  </cols>
  <sheetData>
    <row r="1" spans="1:35" ht="18.75" customHeight="1" thickBot="1" x14ac:dyDescent="0.25">
      <c r="A1" s="53"/>
      <c r="B1" s="54"/>
      <c r="C1" s="68" t="s">
        <v>32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70"/>
      <c r="AD1" s="65" t="s">
        <v>87</v>
      </c>
      <c r="AE1" s="66"/>
      <c r="AF1" s="66"/>
      <c r="AG1" s="66"/>
      <c r="AH1" s="66"/>
      <c r="AI1" s="67"/>
    </row>
    <row r="2" spans="1:35" ht="18" customHeight="1" thickBot="1" x14ac:dyDescent="0.25">
      <c r="A2" s="55"/>
      <c r="B2" s="56"/>
      <c r="C2" s="71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3"/>
      <c r="AD2" s="65" t="s">
        <v>86</v>
      </c>
      <c r="AE2" s="66"/>
      <c r="AF2" s="66"/>
      <c r="AG2" s="66"/>
      <c r="AH2" s="66"/>
      <c r="AI2" s="67"/>
    </row>
    <row r="3" spans="1:35" ht="24.75" customHeight="1" x14ac:dyDescent="0.2">
      <c r="A3" s="55"/>
      <c r="B3" s="56"/>
      <c r="C3" s="68" t="s">
        <v>81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70"/>
      <c r="AD3" s="59" t="s">
        <v>33</v>
      </c>
      <c r="AE3" s="60"/>
      <c r="AF3" s="60"/>
      <c r="AG3" s="60"/>
      <c r="AH3" s="60"/>
      <c r="AI3" s="61"/>
    </row>
    <row r="4" spans="1:35" ht="24.75" customHeight="1" thickBot="1" x14ac:dyDescent="0.25">
      <c r="A4" s="57"/>
      <c r="B4" s="58"/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3"/>
      <c r="AD4" s="62"/>
      <c r="AE4" s="63"/>
      <c r="AF4" s="63"/>
      <c r="AG4" s="63"/>
      <c r="AH4" s="63"/>
      <c r="AI4" s="64"/>
    </row>
    <row r="5" spans="1:35" ht="24.75" customHeight="1" x14ac:dyDescent="0.2">
      <c r="A5" s="23"/>
      <c r="B5" s="46"/>
      <c r="C5" s="47"/>
      <c r="D5" s="47"/>
      <c r="E5" s="47"/>
      <c r="F5" s="47"/>
      <c r="G5" s="48"/>
      <c r="H5" s="47"/>
      <c r="I5" s="47"/>
      <c r="J5" s="47"/>
      <c r="K5" s="47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ht="26.25" x14ac:dyDescent="0.4">
      <c r="A7" s="52" t="s">
        <v>88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</row>
    <row r="8" spans="1:35" s="12" customFormat="1" ht="20.25" x14ac:dyDescent="0.3">
      <c r="A8" s="74" t="s">
        <v>16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</row>
    <row r="9" spans="1:35" s="27" customFormat="1" ht="20.25" x14ac:dyDescent="0.3">
      <c r="A9" s="24"/>
      <c r="B9" s="2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6"/>
      <c r="V9" s="26"/>
      <c r="W9" s="26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5" ht="18" x14ac:dyDescent="0.25">
      <c r="G10" s="49" t="s">
        <v>14</v>
      </c>
      <c r="H10" s="29"/>
      <c r="I10" s="28"/>
      <c r="J10" s="28"/>
      <c r="K10" s="28"/>
      <c r="L10" s="28"/>
      <c r="M10" s="28"/>
      <c r="N10" s="28"/>
      <c r="O10" s="28"/>
      <c r="P10" s="28"/>
      <c r="Q10" s="30"/>
      <c r="R10" s="29"/>
      <c r="S10" s="28"/>
      <c r="T10" s="28"/>
      <c r="U10" s="28"/>
      <c r="V10" s="28"/>
      <c r="W10" s="28"/>
      <c r="X10" s="28"/>
      <c r="Y10" s="28"/>
      <c r="Z10" s="28"/>
      <c r="AA10" s="28"/>
    </row>
    <row r="11" spans="1:35" ht="37.5" customHeight="1" x14ac:dyDescent="0.2">
      <c r="A11" s="45" t="s">
        <v>85</v>
      </c>
      <c r="B11" s="45" t="s">
        <v>5</v>
      </c>
      <c r="C11" s="13">
        <v>5</v>
      </c>
      <c r="D11" s="13">
        <v>4</v>
      </c>
      <c r="E11" s="13">
        <v>3</v>
      </c>
      <c r="F11" s="13">
        <v>2</v>
      </c>
      <c r="G11" s="13">
        <v>1</v>
      </c>
      <c r="H11" s="14">
        <v>1</v>
      </c>
      <c r="I11" s="14">
        <f>+H11+1</f>
        <v>2</v>
      </c>
      <c r="J11" s="14">
        <f t="shared" ref="J11:AF11" si="0">+I11+1</f>
        <v>3</v>
      </c>
      <c r="K11" s="14">
        <f t="shared" si="0"/>
        <v>4</v>
      </c>
      <c r="L11" s="14">
        <f t="shared" si="0"/>
        <v>5</v>
      </c>
      <c r="M11" s="14">
        <f t="shared" si="0"/>
        <v>6</v>
      </c>
      <c r="N11" s="14">
        <f t="shared" si="0"/>
        <v>7</v>
      </c>
      <c r="O11" s="14">
        <f t="shared" si="0"/>
        <v>8</v>
      </c>
      <c r="P11" s="14">
        <f t="shared" si="0"/>
        <v>9</v>
      </c>
      <c r="Q11" s="14">
        <f t="shared" si="0"/>
        <v>10</v>
      </c>
      <c r="R11" s="14">
        <f t="shared" si="0"/>
        <v>11</v>
      </c>
      <c r="S11" s="14">
        <f t="shared" si="0"/>
        <v>12</v>
      </c>
      <c r="T11" s="14">
        <f t="shared" si="0"/>
        <v>13</v>
      </c>
      <c r="U11" s="14">
        <f t="shared" si="0"/>
        <v>14</v>
      </c>
      <c r="V11" s="14">
        <f t="shared" si="0"/>
        <v>15</v>
      </c>
      <c r="W11" s="14">
        <f t="shared" si="0"/>
        <v>16</v>
      </c>
      <c r="X11" s="14">
        <f t="shared" si="0"/>
        <v>17</v>
      </c>
      <c r="Y11" s="14">
        <f t="shared" si="0"/>
        <v>18</v>
      </c>
      <c r="Z11" s="14">
        <f t="shared" si="0"/>
        <v>19</v>
      </c>
      <c r="AA11" s="14">
        <f t="shared" si="0"/>
        <v>20</v>
      </c>
      <c r="AB11" s="14">
        <f t="shared" si="0"/>
        <v>21</v>
      </c>
      <c r="AC11" s="14">
        <f t="shared" si="0"/>
        <v>22</v>
      </c>
      <c r="AD11" s="14">
        <f t="shared" si="0"/>
        <v>23</v>
      </c>
      <c r="AE11" s="14">
        <f>+AD11+1</f>
        <v>24</v>
      </c>
      <c r="AF11" s="14">
        <f t="shared" si="0"/>
        <v>25</v>
      </c>
      <c r="AG11" s="14" t="s">
        <v>10</v>
      </c>
      <c r="AH11" s="45" t="s">
        <v>12</v>
      </c>
      <c r="AI11" s="45" t="s">
        <v>13</v>
      </c>
    </row>
    <row r="12" spans="1:35" ht="19.5" customHeight="1" x14ac:dyDescent="0.2">
      <c r="A12" s="19"/>
      <c r="B12" s="19" t="s">
        <v>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35" ht="25.5" x14ac:dyDescent="0.2">
      <c r="A13" s="15">
        <v>1.1000000000000001</v>
      </c>
      <c r="B13" s="16" t="s">
        <v>36</v>
      </c>
      <c r="C13" s="17">
        <f>COUNTIF(H13:AF13,5)</f>
        <v>0</v>
      </c>
      <c r="D13" s="17">
        <f>COUNTIF(H13:AF13,4)</f>
        <v>0</v>
      </c>
      <c r="E13" s="17">
        <f>COUNTIF(H13:AF13,3)</f>
        <v>0</v>
      </c>
      <c r="F13" s="17">
        <f>COUNTIF(H13:AF13,2)</f>
        <v>0</v>
      </c>
      <c r="G13" s="17">
        <f>COUNTIF(H13:AF13,1)</f>
        <v>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>
        <f>COUNTA(H13:AF13)</f>
        <v>0</v>
      </c>
      <c r="AH13" s="17" t="e">
        <f>MODE(H13:AF13)</f>
        <v>#N/A</v>
      </c>
      <c r="AI13" s="15" t="e">
        <f>AVERAGE(H13:AF13)</f>
        <v>#DIV/0!</v>
      </c>
    </row>
    <row r="14" spans="1:35" ht="25.5" x14ac:dyDescent="0.2">
      <c r="A14" s="15">
        <v>1.2</v>
      </c>
      <c r="B14" s="40" t="s">
        <v>37</v>
      </c>
      <c r="C14" s="17">
        <f t="shared" ref="C14:C52" si="1">COUNTIF(H14:AF14,5)</f>
        <v>0</v>
      </c>
      <c r="D14" s="17">
        <f t="shared" ref="D14:D52" si="2">COUNTIF(H14:AF14,4)</f>
        <v>0</v>
      </c>
      <c r="E14" s="17">
        <f t="shared" ref="E14:E52" si="3">COUNTIF(H14:AF14,3)</f>
        <v>0</v>
      </c>
      <c r="F14" s="17">
        <f t="shared" ref="F14:F52" si="4">COUNTIF(H14:AF14,2)</f>
        <v>0</v>
      </c>
      <c r="G14" s="17">
        <f t="shared" ref="G14:G52" si="5">COUNTIF(H14:AF14,1)</f>
        <v>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>
        <f t="shared" ref="AG14:AG52" si="6">COUNTA(H14:AF14)</f>
        <v>0</v>
      </c>
      <c r="AH14" s="17" t="e">
        <f t="shared" ref="AH14:AH36" si="7">MODE(H14:AF14)</f>
        <v>#N/A</v>
      </c>
      <c r="AI14" s="15" t="e">
        <f t="shared" ref="AI14:AI36" si="8">AVERAGE(H14:AF14)</f>
        <v>#DIV/0!</v>
      </c>
    </row>
    <row r="15" spans="1:35" ht="38.25" x14ac:dyDescent="0.2">
      <c r="A15" s="15">
        <v>1.3</v>
      </c>
      <c r="B15" s="41" t="s">
        <v>38</v>
      </c>
      <c r="C15" s="17">
        <f t="shared" si="1"/>
        <v>0</v>
      </c>
      <c r="D15" s="17">
        <f t="shared" si="2"/>
        <v>0</v>
      </c>
      <c r="E15" s="17">
        <f t="shared" si="3"/>
        <v>0</v>
      </c>
      <c r="F15" s="17">
        <f t="shared" si="4"/>
        <v>0</v>
      </c>
      <c r="G15" s="17">
        <f t="shared" si="5"/>
        <v>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>
        <f t="shared" si="6"/>
        <v>0</v>
      </c>
      <c r="AH15" s="17" t="e">
        <f t="shared" si="7"/>
        <v>#N/A</v>
      </c>
      <c r="AI15" s="15" t="e">
        <f t="shared" si="8"/>
        <v>#DIV/0!</v>
      </c>
    </row>
    <row r="16" spans="1:35" ht="25.5" x14ac:dyDescent="0.2">
      <c r="A16" s="15">
        <v>1.4</v>
      </c>
      <c r="B16" s="16" t="s">
        <v>39</v>
      </c>
      <c r="C16" s="17">
        <f t="shared" si="1"/>
        <v>0</v>
      </c>
      <c r="D16" s="17">
        <f t="shared" si="2"/>
        <v>0</v>
      </c>
      <c r="E16" s="17">
        <f t="shared" si="3"/>
        <v>0</v>
      </c>
      <c r="F16" s="17">
        <f t="shared" si="4"/>
        <v>0</v>
      </c>
      <c r="G16" s="17">
        <f t="shared" si="5"/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>
        <f t="shared" si="6"/>
        <v>0</v>
      </c>
      <c r="AH16" s="17" t="e">
        <f t="shared" si="7"/>
        <v>#N/A</v>
      </c>
      <c r="AI16" s="15" t="e">
        <f t="shared" si="8"/>
        <v>#DIV/0!</v>
      </c>
    </row>
    <row r="17" spans="1:185" x14ac:dyDescent="0.2">
      <c r="A17" s="15">
        <v>1.5</v>
      </c>
      <c r="B17" s="16" t="s">
        <v>40</v>
      </c>
      <c r="C17" s="17">
        <f t="shared" si="1"/>
        <v>0</v>
      </c>
      <c r="D17" s="17">
        <f t="shared" si="2"/>
        <v>0</v>
      </c>
      <c r="E17" s="17">
        <f t="shared" si="3"/>
        <v>0</v>
      </c>
      <c r="F17" s="17">
        <f t="shared" si="4"/>
        <v>0</v>
      </c>
      <c r="G17" s="17">
        <f t="shared" si="5"/>
        <v>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>
        <f t="shared" si="6"/>
        <v>0</v>
      </c>
      <c r="AH17" s="17" t="e">
        <f t="shared" si="7"/>
        <v>#N/A</v>
      </c>
      <c r="AI17" s="15" t="e">
        <f t="shared" si="8"/>
        <v>#DIV/0!</v>
      </c>
    </row>
    <row r="18" spans="1:185" ht="25.5" x14ac:dyDescent="0.2">
      <c r="A18" s="15">
        <v>1.6</v>
      </c>
      <c r="B18" s="16" t="s">
        <v>9</v>
      </c>
      <c r="C18" s="17">
        <f t="shared" si="1"/>
        <v>0</v>
      </c>
      <c r="D18" s="17">
        <f t="shared" si="2"/>
        <v>0</v>
      </c>
      <c r="E18" s="17">
        <f t="shared" si="3"/>
        <v>0</v>
      </c>
      <c r="F18" s="17">
        <f t="shared" si="4"/>
        <v>0</v>
      </c>
      <c r="G18" s="17">
        <f t="shared" si="5"/>
        <v>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f t="shared" si="6"/>
        <v>0</v>
      </c>
      <c r="AH18" s="17" t="e">
        <f t="shared" si="7"/>
        <v>#N/A</v>
      </c>
      <c r="AI18" s="15" t="e">
        <f t="shared" si="8"/>
        <v>#DIV/0!</v>
      </c>
    </row>
    <row r="19" spans="1:185" ht="25.5" x14ac:dyDescent="0.2">
      <c r="A19" s="15">
        <v>1.7</v>
      </c>
      <c r="B19" s="16" t="s">
        <v>41</v>
      </c>
      <c r="C19" s="17">
        <f t="shared" si="1"/>
        <v>0</v>
      </c>
      <c r="D19" s="17">
        <f t="shared" si="2"/>
        <v>0</v>
      </c>
      <c r="E19" s="17">
        <f t="shared" si="3"/>
        <v>0</v>
      </c>
      <c r="F19" s="17">
        <f t="shared" si="4"/>
        <v>0</v>
      </c>
      <c r="G19" s="17">
        <f t="shared" si="5"/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>
        <f t="shared" si="6"/>
        <v>0</v>
      </c>
      <c r="AH19" s="17" t="e">
        <f t="shared" si="7"/>
        <v>#N/A</v>
      </c>
      <c r="AI19" s="15" t="e">
        <f t="shared" si="8"/>
        <v>#DIV/0!</v>
      </c>
    </row>
    <row r="20" spans="1:185" ht="38.25" x14ac:dyDescent="0.2">
      <c r="A20" s="15">
        <v>1.8</v>
      </c>
      <c r="B20" s="16" t="s">
        <v>42</v>
      </c>
      <c r="C20" s="17">
        <f t="shared" si="1"/>
        <v>0</v>
      </c>
      <c r="D20" s="17">
        <f t="shared" si="2"/>
        <v>0</v>
      </c>
      <c r="E20" s="17">
        <f t="shared" si="3"/>
        <v>0</v>
      </c>
      <c r="F20" s="17">
        <f t="shared" si="4"/>
        <v>0</v>
      </c>
      <c r="G20" s="17">
        <f t="shared" si="5"/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>
        <f t="shared" si="6"/>
        <v>0</v>
      </c>
      <c r="AH20" s="17" t="e">
        <f t="shared" si="7"/>
        <v>#N/A</v>
      </c>
      <c r="AI20" s="15" t="e">
        <f t="shared" si="8"/>
        <v>#DIV/0!</v>
      </c>
    </row>
    <row r="21" spans="1:185" x14ac:dyDescent="0.2">
      <c r="A21" s="15">
        <v>1.9</v>
      </c>
      <c r="B21" s="16" t="s">
        <v>43</v>
      </c>
      <c r="C21" s="17">
        <f t="shared" si="1"/>
        <v>0</v>
      </c>
      <c r="D21" s="17">
        <f t="shared" si="2"/>
        <v>0</v>
      </c>
      <c r="E21" s="17">
        <f t="shared" si="3"/>
        <v>0</v>
      </c>
      <c r="F21" s="17">
        <f t="shared" si="4"/>
        <v>0</v>
      </c>
      <c r="G21" s="17">
        <f t="shared" si="5"/>
        <v>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>
        <f t="shared" si="6"/>
        <v>0</v>
      </c>
      <c r="AH21" s="17" t="e">
        <f t="shared" si="7"/>
        <v>#N/A</v>
      </c>
      <c r="AI21" s="15" t="e">
        <f t="shared" si="8"/>
        <v>#DIV/0!</v>
      </c>
    </row>
    <row r="22" spans="1:185" s="21" customFormat="1" x14ac:dyDescent="0.2">
      <c r="A22" s="18"/>
      <c r="B22" s="19" t="s">
        <v>2</v>
      </c>
      <c r="C22" s="20"/>
      <c r="D22" s="20"/>
      <c r="E22" s="20"/>
      <c r="F22" s="20"/>
      <c r="G22" s="2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5">
        <f t="shared" si="6"/>
        <v>0</v>
      </c>
      <c r="AH22" s="17"/>
      <c r="AI22" s="15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</row>
    <row r="23" spans="1:185" ht="38.25" x14ac:dyDescent="0.2">
      <c r="A23" s="15">
        <v>2.1</v>
      </c>
      <c r="B23" s="16" t="s">
        <v>44</v>
      </c>
      <c r="C23" s="17">
        <f t="shared" si="1"/>
        <v>0</v>
      </c>
      <c r="D23" s="17">
        <f t="shared" si="2"/>
        <v>0</v>
      </c>
      <c r="E23" s="17">
        <f t="shared" si="3"/>
        <v>0</v>
      </c>
      <c r="F23" s="17">
        <f t="shared" si="4"/>
        <v>0</v>
      </c>
      <c r="G23" s="17">
        <f t="shared" si="5"/>
        <v>0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>
        <f t="shared" si="6"/>
        <v>0</v>
      </c>
      <c r="AH23" s="17" t="e">
        <f t="shared" si="7"/>
        <v>#N/A</v>
      </c>
      <c r="AI23" s="15" t="e">
        <f t="shared" si="8"/>
        <v>#DIV/0!</v>
      </c>
    </row>
    <row r="24" spans="1:185" ht="38.25" x14ac:dyDescent="0.2">
      <c r="A24" s="15">
        <v>2.2000000000000002</v>
      </c>
      <c r="B24" s="16" t="s">
        <v>45</v>
      </c>
      <c r="C24" s="17">
        <f t="shared" si="1"/>
        <v>0</v>
      </c>
      <c r="D24" s="17">
        <f t="shared" si="2"/>
        <v>0</v>
      </c>
      <c r="E24" s="17">
        <f t="shared" si="3"/>
        <v>0</v>
      </c>
      <c r="F24" s="17">
        <f t="shared" si="4"/>
        <v>0</v>
      </c>
      <c r="G24" s="17">
        <f t="shared" si="5"/>
        <v>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>
        <f t="shared" si="6"/>
        <v>0</v>
      </c>
      <c r="AH24" s="17" t="e">
        <f t="shared" si="7"/>
        <v>#N/A</v>
      </c>
      <c r="AI24" s="15" t="e">
        <f t="shared" si="8"/>
        <v>#DIV/0!</v>
      </c>
    </row>
    <row r="25" spans="1:185" ht="25.5" x14ac:dyDescent="0.2">
      <c r="A25" s="15">
        <v>2.2999999999999998</v>
      </c>
      <c r="B25" s="16" t="s">
        <v>46</v>
      </c>
      <c r="C25" s="17">
        <f t="shared" si="1"/>
        <v>0</v>
      </c>
      <c r="D25" s="17">
        <f t="shared" si="2"/>
        <v>0</v>
      </c>
      <c r="E25" s="17">
        <f t="shared" si="3"/>
        <v>0</v>
      </c>
      <c r="F25" s="17">
        <f t="shared" si="4"/>
        <v>0</v>
      </c>
      <c r="G25" s="17">
        <f t="shared" si="5"/>
        <v>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>
        <f t="shared" si="6"/>
        <v>0</v>
      </c>
      <c r="AH25" s="17" t="e">
        <f t="shared" si="7"/>
        <v>#N/A</v>
      </c>
      <c r="AI25" s="15" t="e">
        <f t="shared" si="8"/>
        <v>#DIV/0!</v>
      </c>
    </row>
    <row r="26" spans="1:185" ht="25.5" x14ac:dyDescent="0.2">
      <c r="A26" s="15">
        <v>2.4</v>
      </c>
      <c r="B26" s="16" t="s">
        <v>47</v>
      </c>
      <c r="C26" s="17">
        <f t="shared" si="1"/>
        <v>0</v>
      </c>
      <c r="D26" s="17">
        <f t="shared" si="2"/>
        <v>0</v>
      </c>
      <c r="E26" s="17">
        <f t="shared" si="3"/>
        <v>0</v>
      </c>
      <c r="F26" s="17">
        <f t="shared" si="4"/>
        <v>0</v>
      </c>
      <c r="G26" s="17">
        <f t="shared" si="5"/>
        <v>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>
        <f t="shared" si="6"/>
        <v>0</v>
      </c>
      <c r="AH26" s="17" t="e">
        <f t="shared" si="7"/>
        <v>#N/A</v>
      </c>
      <c r="AI26" s="15" t="e">
        <f t="shared" si="8"/>
        <v>#DIV/0!</v>
      </c>
    </row>
    <row r="27" spans="1:185" ht="25.5" x14ac:dyDescent="0.2">
      <c r="A27" s="15">
        <v>2.5</v>
      </c>
      <c r="B27" s="16" t="s">
        <v>48</v>
      </c>
      <c r="C27" s="17">
        <f t="shared" si="1"/>
        <v>0</v>
      </c>
      <c r="D27" s="17">
        <f t="shared" si="2"/>
        <v>0</v>
      </c>
      <c r="E27" s="17">
        <f t="shared" si="3"/>
        <v>0</v>
      </c>
      <c r="F27" s="17">
        <f t="shared" si="4"/>
        <v>0</v>
      </c>
      <c r="G27" s="17">
        <f t="shared" si="5"/>
        <v>0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>
        <f t="shared" si="6"/>
        <v>0</v>
      </c>
      <c r="AH27" s="17" t="e">
        <f t="shared" si="7"/>
        <v>#N/A</v>
      </c>
      <c r="AI27" s="15" t="e">
        <f t="shared" si="8"/>
        <v>#DIV/0!</v>
      </c>
    </row>
    <row r="28" spans="1:185" x14ac:dyDescent="0.2">
      <c r="A28" s="18"/>
      <c r="B28" s="19" t="s">
        <v>3</v>
      </c>
      <c r="C28" s="20"/>
      <c r="D28" s="20"/>
      <c r="E28" s="20"/>
      <c r="F28" s="20"/>
      <c r="G28" s="20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5">
        <f t="shared" si="6"/>
        <v>0</v>
      </c>
      <c r="AH28" s="17"/>
      <c r="AI28" s="15"/>
    </row>
    <row r="29" spans="1:185" x14ac:dyDescent="0.2">
      <c r="A29" s="15">
        <v>3.1</v>
      </c>
      <c r="B29" s="16" t="s">
        <v>49</v>
      </c>
      <c r="C29" s="17">
        <f t="shared" si="1"/>
        <v>0</v>
      </c>
      <c r="D29" s="17">
        <f t="shared" si="2"/>
        <v>0</v>
      </c>
      <c r="E29" s="17">
        <f t="shared" si="3"/>
        <v>0</v>
      </c>
      <c r="F29" s="17">
        <f t="shared" si="4"/>
        <v>0</v>
      </c>
      <c r="G29" s="17">
        <f t="shared" si="5"/>
        <v>0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>
        <f t="shared" si="6"/>
        <v>0</v>
      </c>
      <c r="AH29" s="17" t="e">
        <f t="shared" si="7"/>
        <v>#N/A</v>
      </c>
      <c r="AI29" s="15" t="e">
        <f t="shared" si="8"/>
        <v>#DIV/0!</v>
      </c>
    </row>
    <row r="30" spans="1:185" ht="33" customHeight="1" x14ac:dyDescent="0.2">
      <c r="A30" s="15">
        <v>3.2</v>
      </c>
      <c r="B30" s="16" t="s">
        <v>50</v>
      </c>
      <c r="C30" s="17">
        <f t="shared" si="1"/>
        <v>0</v>
      </c>
      <c r="D30" s="17">
        <f t="shared" si="2"/>
        <v>0</v>
      </c>
      <c r="E30" s="17">
        <f t="shared" si="3"/>
        <v>0</v>
      </c>
      <c r="F30" s="17">
        <f t="shared" si="4"/>
        <v>0</v>
      </c>
      <c r="G30" s="17">
        <f t="shared" si="5"/>
        <v>0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>
        <f t="shared" si="6"/>
        <v>0</v>
      </c>
      <c r="AH30" s="17" t="e">
        <f t="shared" si="7"/>
        <v>#N/A</v>
      </c>
      <c r="AI30" s="15" t="e">
        <f t="shared" si="8"/>
        <v>#DIV/0!</v>
      </c>
    </row>
    <row r="31" spans="1:185" ht="25.5" x14ac:dyDescent="0.2">
      <c r="A31" s="15">
        <v>3.3</v>
      </c>
      <c r="B31" s="16" t="s">
        <v>51</v>
      </c>
      <c r="C31" s="17">
        <f t="shared" si="1"/>
        <v>0</v>
      </c>
      <c r="D31" s="17">
        <f t="shared" si="2"/>
        <v>0</v>
      </c>
      <c r="E31" s="17">
        <f t="shared" si="3"/>
        <v>0</v>
      </c>
      <c r="F31" s="17">
        <f t="shared" si="4"/>
        <v>0</v>
      </c>
      <c r="G31" s="17">
        <f t="shared" si="5"/>
        <v>0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>
        <f t="shared" si="6"/>
        <v>0</v>
      </c>
      <c r="AH31" s="17" t="e">
        <f t="shared" si="7"/>
        <v>#N/A</v>
      </c>
      <c r="AI31" s="15" t="e">
        <f t="shared" si="8"/>
        <v>#DIV/0!</v>
      </c>
    </row>
    <row r="32" spans="1:185" ht="38.25" x14ac:dyDescent="0.2">
      <c r="A32" s="15">
        <v>3.4</v>
      </c>
      <c r="B32" s="16" t="s">
        <v>52</v>
      </c>
      <c r="C32" s="17">
        <f t="shared" si="1"/>
        <v>0</v>
      </c>
      <c r="D32" s="17">
        <f t="shared" si="2"/>
        <v>0</v>
      </c>
      <c r="E32" s="17">
        <f t="shared" si="3"/>
        <v>0</v>
      </c>
      <c r="F32" s="17">
        <f t="shared" si="4"/>
        <v>0</v>
      </c>
      <c r="G32" s="17">
        <f t="shared" si="5"/>
        <v>0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>
        <f t="shared" si="6"/>
        <v>0</v>
      </c>
      <c r="AH32" s="17" t="e">
        <f t="shared" si="7"/>
        <v>#N/A</v>
      </c>
      <c r="AI32" s="15" t="e">
        <f t="shared" si="8"/>
        <v>#DIV/0!</v>
      </c>
    </row>
    <row r="33" spans="1:35" ht="38.25" x14ac:dyDescent="0.2">
      <c r="A33" s="15">
        <v>3.5</v>
      </c>
      <c r="B33" s="16" t="s">
        <v>53</v>
      </c>
      <c r="C33" s="17">
        <f t="shared" si="1"/>
        <v>0</v>
      </c>
      <c r="D33" s="17">
        <f t="shared" si="2"/>
        <v>0</v>
      </c>
      <c r="E33" s="17">
        <f t="shared" si="3"/>
        <v>0</v>
      </c>
      <c r="F33" s="17">
        <f t="shared" si="4"/>
        <v>0</v>
      </c>
      <c r="G33" s="17">
        <f t="shared" si="5"/>
        <v>0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>
        <f t="shared" si="6"/>
        <v>0</v>
      </c>
      <c r="AH33" s="17" t="e">
        <f t="shared" si="7"/>
        <v>#N/A</v>
      </c>
      <c r="AI33" s="15" t="e">
        <f t="shared" si="8"/>
        <v>#DIV/0!</v>
      </c>
    </row>
    <row r="34" spans="1:35" ht="25.5" x14ac:dyDescent="0.2">
      <c r="A34" s="15">
        <v>3.6</v>
      </c>
      <c r="B34" s="16" t="s">
        <v>54</v>
      </c>
      <c r="C34" s="17">
        <f t="shared" si="1"/>
        <v>0</v>
      </c>
      <c r="D34" s="17">
        <f t="shared" si="2"/>
        <v>0</v>
      </c>
      <c r="E34" s="17">
        <f t="shared" si="3"/>
        <v>0</v>
      </c>
      <c r="F34" s="17">
        <f t="shared" si="4"/>
        <v>0</v>
      </c>
      <c r="G34" s="17">
        <f t="shared" si="5"/>
        <v>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>
        <f t="shared" si="6"/>
        <v>0</v>
      </c>
      <c r="AH34" s="17" t="e">
        <f t="shared" si="7"/>
        <v>#N/A</v>
      </c>
      <c r="AI34" s="15" t="e">
        <f t="shared" si="8"/>
        <v>#DIV/0!</v>
      </c>
    </row>
    <row r="35" spans="1:35" ht="38.25" x14ac:dyDescent="0.2">
      <c r="A35" s="15">
        <v>3.7</v>
      </c>
      <c r="B35" s="16" t="s">
        <v>55</v>
      </c>
      <c r="C35" s="17">
        <f t="shared" si="1"/>
        <v>0</v>
      </c>
      <c r="D35" s="17">
        <f t="shared" si="2"/>
        <v>0</v>
      </c>
      <c r="E35" s="17">
        <f t="shared" si="3"/>
        <v>0</v>
      </c>
      <c r="F35" s="17">
        <f t="shared" si="4"/>
        <v>0</v>
      </c>
      <c r="G35" s="17">
        <f t="shared" si="5"/>
        <v>0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>
        <f t="shared" si="6"/>
        <v>0</v>
      </c>
      <c r="AH35" s="17" t="e">
        <f t="shared" si="7"/>
        <v>#N/A</v>
      </c>
      <c r="AI35" s="15" t="e">
        <f t="shared" si="8"/>
        <v>#DIV/0!</v>
      </c>
    </row>
    <row r="36" spans="1:35" ht="25.5" x14ac:dyDescent="0.2">
      <c r="A36" s="15">
        <v>3.8</v>
      </c>
      <c r="B36" s="16" t="s">
        <v>56</v>
      </c>
      <c r="C36" s="17">
        <f t="shared" si="1"/>
        <v>0</v>
      </c>
      <c r="D36" s="17">
        <f t="shared" si="2"/>
        <v>0</v>
      </c>
      <c r="E36" s="17">
        <f t="shared" si="3"/>
        <v>0</v>
      </c>
      <c r="F36" s="17">
        <f t="shared" si="4"/>
        <v>0</v>
      </c>
      <c r="G36" s="17">
        <f t="shared" si="5"/>
        <v>0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>
        <f t="shared" si="6"/>
        <v>0</v>
      </c>
      <c r="AH36" s="17" t="e">
        <f t="shared" si="7"/>
        <v>#N/A</v>
      </c>
      <c r="AI36" s="15" t="e">
        <f t="shared" si="8"/>
        <v>#DIV/0!</v>
      </c>
    </row>
    <row r="37" spans="1:35" ht="27.75" customHeight="1" x14ac:dyDescent="0.2">
      <c r="A37" s="18"/>
      <c r="B37" s="19" t="s">
        <v>29</v>
      </c>
      <c r="C37" s="20"/>
      <c r="D37" s="20"/>
      <c r="E37" s="20"/>
      <c r="F37" s="20"/>
      <c r="G37" s="20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5">
        <f t="shared" si="6"/>
        <v>0</v>
      </c>
      <c r="AH37" s="17" t="str">
        <f t="shared" ref="AH37:AH52" si="9">IF(AG37&gt;0,MAX(C37:G37),"")</f>
        <v/>
      </c>
      <c r="AI37" s="15">
        <f t="shared" ref="AI37:AI52" si="10">IF(AH37=C37,$C$11,(IF(AH37=D37,$D$11,IF(AH37=E37,$E$11,(IF(AH37=F37,$F$11,IF(AH37=G37,$G$11,"")))))))</f>
        <v>5</v>
      </c>
    </row>
    <row r="38" spans="1:35" ht="25.5" x14ac:dyDescent="0.2">
      <c r="A38" s="15">
        <v>4.0999999999999996</v>
      </c>
      <c r="B38" s="16" t="s">
        <v>57</v>
      </c>
      <c r="C38" s="17">
        <f t="shared" si="1"/>
        <v>0</v>
      </c>
      <c r="D38" s="17">
        <f t="shared" si="2"/>
        <v>0</v>
      </c>
      <c r="E38" s="17">
        <f t="shared" si="3"/>
        <v>0</v>
      </c>
      <c r="F38" s="17">
        <f t="shared" si="4"/>
        <v>0</v>
      </c>
      <c r="G38" s="17">
        <f t="shared" si="5"/>
        <v>0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>
        <f t="shared" si="6"/>
        <v>0</v>
      </c>
      <c r="AH38" s="17" t="str">
        <f t="shared" si="9"/>
        <v/>
      </c>
      <c r="AI38" s="15" t="str">
        <f t="shared" si="10"/>
        <v/>
      </c>
    </row>
    <row r="39" spans="1:35" ht="25.5" x14ac:dyDescent="0.2">
      <c r="A39" s="15">
        <v>4.2</v>
      </c>
      <c r="B39" s="42" t="s">
        <v>58</v>
      </c>
      <c r="C39" s="17">
        <f t="shared" si="1"/>
        <v>0</v>
      </c>
      <c r="D39" s="17">
        <f t="shared" si="2"/>
        <v>0</v>
      </c>
      <c r="E39" s="17">
        <f t="shared" si="3"/>
        <v>0</v>
      </c>
      <c r="F39" s="17">
        <f t="shared" si="4"/>
        <v>0</v>
      </c>
      <c r="G39" s="17">
        <f t="shared" si="5"/>
        <v>0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>
        <f t="shared" si="6"/>
        <v>0</v>
      </c>
      <c r="AH39" s="17" t="str">
        <f t="shared" si="9"/>
        <v/>
      </c>
      <c r="AI39" s="15" t="str">
        <f t="shared" si="10"/>
        <v/>
      </c>
    </row>
    <row r="40" spans="1:35" ht="25.5" x14ac:dyDescent="0.2">
      <c r="A40" s="15">
        <v>4.3</v>
      </c>
      <c r="B40" s="16" t="s">
        <v>59</v>
      </c>
      <c r="C40" s="17">
        <f t="shared" si="1"/>
        <v>0</v>
      </c>
      <c r="D40" s="17">
        <f t="shared" si="2"/>
        <v>0</v>
      </c>
      <c r="E40" s="17">
        <f t="shared" si="3"/>
        <v>0</v>
      </c>
      <c r="F40" s="17">
        <f t="shared" si="4"/>
        <v>0</v>
      </c>
      <c r="G40" s="17">
        <f t="shared" si="5"/>
        <v>0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>
        <f t="shared" si="6"/>
        <v>0</v>
      </c>
      <c r="AH40" s="17" t="str">
        <f t="shared" si="9"/>
        <v/>
      </c>
      <c r="AI40" s="15" t="str">
        <f t="shared" si="10"/>
        <v/>
      </c>
    </row>
    <row r="41" spans="1:35" ht="38.25" x14ac:dyDescent="0.2">
      <c r="A41" s="15">
        <v>4.4000000000000004</v>
      </c>
      <c r="B41" s="16" t="s">
        <v>60</v>
      </c>
      <c r="C41" s="17">
        <f t="shared" si="1"/>
        <v>0</v>
      </c>
      <c r="D41" s="17">
        <f t="shared" si="2"/>
        <v>0</v>
      </c>
      <c r="E41" s="17">
        <f t="shared" si="3"/>
        <v>0</v>
      </c>
      <c r="F41" s="17">
        <f t="shared" si="4"/>
        <v>0</v>
      </c>
      <c r="G41" s="17">
        <f t="shared" si="5"/>
        <v>0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>
        <f t="shared" si="6"/>
        <v>0</v>
      </c>
      <c r="AH41" s="17" t="str">
        <f t="shared" si="9"/>
        <v/>
      </c>
      <c r="AI41" s="15" t="str">
        <f t="shared" si="10"/>
        <v/>
      </c>
    </row>
    <row r="42" spans="1:35" ht="25.5" x14ac:dyDescent="0.2">
      <c r="A42" s="15">
        <v>4.5</v>
      </c>
      <c r="B42" s="16" t="s">
        <v>61</v>
      </c>
      <c r="C42" s="17">
        <f t="shared" si="1"/>
        <v>0</v>
      </c>
      <c r="D42" s="17">
        <f t="shared" si="2"/>
        <v>0</v>
      </c>
      <c r="E42" s="17">
        <f t="shared" si="3"/>
        <v>0</v>
      </c>
      <c r="F42" s="17">
        <f t="shared" si="4"/>
        <v>0</v>
      </c>
      <c r="G42" s="17">
        <f t="shared" si="5"/>
        <v>0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>
        <f t="shared" si="6"/>
        <v>0</v>
      </c>
      <c r="AH42" s="17" t="str">
        <f t="shared" si="9"/>
        <v/>
      </c>
      <c r="AI42" s="15" t="str">
        <f t="shared" si="10"/>
        <v/>
      </c>
    </row>
    <row r="43" spans="1:35" ht="25.5" x14ac:dyDescent="0.2">
      <c r="A43" s="15">
        <v>4.5999999999999996</v>
      </c>
      <c r="B43" s="16" t="s">
        <v>62</v>
      </c>
      <c r="C43" s="17">
        <f>COUNTIF(H43:AF43,5)</f>
        <v>0</v>
      </c>
      <c r="D43" s="17">
        <f>COUNTIF(H43:AF43,4)</f>
        <v>0</v>
      </c>
      <c r="E43" s="17">
        <f>COUNTIF(H43:AF43,3)</f>
        <v>0</v>
      </c>
      <c r="F43" s="17">
        <f>COUNTIF(H43:AF43,2)</f>
        <v>0</v>
      </c>
      <c r="G43" s="17">
        <f>COUNTIF(H43:AF43,1)</f>
        <v>0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>
        <f>COUNTA(H43:AF43)</f>
        <v>0</v>
      </c>
      <c r="AH43" s="17" t="str">
        <f>IF(AG43&gt;0,MAX(C43:G43),"")</f>
        <v/>
      </c>
      <c r="AI43" s="15" t="str">
        <f>IF(AH43=C43,$C$11,(IF(AH43=D43,$D$11,IF(AH43=E43,$E$11,(IF(AH43=F43,$F$11,IF(AH43=G43,$G$11,"")))))))</f>
        <v/>
      </c>
    </row>
    <row r="44" spans="1:35" ht="38.25" x14ac:dyDescent="0.2">
      <c r="A44" s="15">
        <v>4.7</v>
      </c>
      <c r="B44" s="16" t="s">
        <v>63</v>
      </c>
      <c r="C44" s="17">
        <f t="shared" si="1"/>
        <v>0</v>
      </c>
      <c r="D44" s="17">
        <f t="shared" si="2"/>
        <v>0</v>
      </c>
      <c r="E44" s="17">
        <f t="shared" si="3"/>
        <v>0</v>
      </c>
      <c r="F44" s="17">
        <f t="shared" si="4"/>
        <v>0</v>
      </c>
      <c r="G44" s="17">
        <f t="shared" si="5"/>
        <v>0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>
        <f t="shared" si="6"/>
        <v>0</v>
      </c>
      <c r="AH44" s="17" t="str">
        <f t="shared" si="9"/>
        <v/>
      </c>
      <c r="AI44" s="17" t="str">
        <f t="shared" si="10"/>
        <v/>
      </c>
    </row>
    <row r="45" spans="1:35" ht="27.75" customHeight="1" x14ac:dyDescent="0.2">
      <c r="A45" s="18"/>
      <c r="B45" s="19" t="s">
        <v>64</v>
      </c>
      <c r="C45" s="20"/>
      <c r="D45" s="20"/>
      <c r="E45" s="20"/>
      <c r="F45" s="20"/>
      <c r="G45" s="20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5">
        <f t="shared" si="6"/>
        <v>0</v>
      </c>
      <c r="AH45" s="17" t="str">
        <f t="shared" si="9"/>
        <v/>
      </c>
      <c r="AI45" s="15">
        <f t="shared" si="10"/>
        <v>5</v>
      </c>
    </row>
    <row r="46" spans="1:35" x14ac:dyDescent="0.2">
      <c r="A46" s="15">
        <v>5.0999999999999996</v>
      </c>
      <c r="B46" s="16" t="s">
        <v>65</v>
      </c>
      <c r="C46" s="17">
        <f t="shared" si="1"/>
        <v>0</v>
      </c>
      <c r="D46" s="17">
        <f t="shared" si="2"/>
        <v>0</v>
      </c>
      <c r="E46" s="17">
        <f t="shared" si="3"/>
        <v>0</v>
      </c>
      <c r="F46" s="17">
        <f t="shared" si="4"/>
        <v>0</v>
      </c>
      <c r="G46" s="17">
        <f t="shared" si="5"/>
        <v>0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>
        <f t="shared" si="6"/>
        <v>0</v>
      </c>
      <c r="AH46" s="17" t="str">
        <f t="shared" si="9"/>
        <v/>
      </c>
      <c r="AI46" s="15" t="str">
        <f t="shared" si="10"/>
        <v/>
      </c>
    </row>
    <row r="47" spans="1:35" x14ac:dyDescent="0.2">
      <c r="A47" s="15">
        <v>5.2</v>
      </c>
      <c r="B47" s="16" t="s">
        <v>66</v>
      </c>
      <c r="C47" s="17">
        <f t="shared" si="1"/>
        <v>0</v>
      </c>
      <c r="D47" s="17">
        <f t="shared" si="2"/>
        <v>0</v>
      </c>
      <c r="E47" s="17">
        <f t="shared" si="3"/>
        <v>0</v>
      </c>
      <c r="F47" s="17">
        <f t="shared" si="4"/>
        <v>0</v>
      </c>
      <c r="G47" s="17">
        <f t="shared" si="5"/>
        <v>0</v>
      </c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>
        <f t="shared" si="6"/>
        <v>0</v>
      </c>
      <c r="AH47" s="17" t="str">
        <f t="shared" si="9"/>
        <v/>
      </c>
      <c r="AI47" s="15" t="str">
        <f t="shared" si="10"/>
        <v/>
      </c>
    </row>
    <row r="48" spans="1:35" ht="38.25" x14ac:dyDescent="0.2">
      <c r="A48" s="15">
        <v>5.3</v>
      </c>
      <c r="B48" s="16" t="s">
        <v>67</v>
      </c>
      <c r="C48" s="17">
        <f t="shared" si="1"/>
        <v>0</v>
      </c>
      <c r="D48" s="17">
        <f t="shared" si="2"/>
        <v>0</v>
      </c>
      <c r="E48" s="17">
        <f t="shared" si="3"/>
        <v>0</v>
      </c>
      <c r="F48" s="17">
        <f t="shared" si="4"/>
        <v>0</v>
      </c>
      <c r="G48" s="17">
        <f t="shared" si="5"/>
        <v>0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>
        <f t="shared" si="6"/>
        <v>0</v>
      </c>
      <c r="AH48" s="17" t="str">
        <f t="shared" si="9"/>
        <v/>
      </c>
      <c r="AI48" s="15" t="str">
        <f t="shared" si="10"/>
        <v/>
      </c>
    </row>
    <row r="49" spans="1:35" ht="25.5" x14ac:dyDescent="0.2">
      <c r="A49" s="15">
        <v>5.4</v>
      </c>
      <c r="B49" s="16" t="s">
        <v>68</v>
      </c>
      <c r="C49" s="17">
        <f t="shared" si="1"/>
        <v>0</v>
      </c>
      <c r="D49" s="17">
        <f t="shared" si="2"/>
        <v>0</v>
      </c>
      <c r="E49" s="17">
        <f t="shared" si="3"/>
        <v>0</v>
      </c>
      <c r="F49" s="17">
        <f t="shared" si="4"/>
        <v>0</v>
      </c>
      <c r="G49" s="17">
        <f t="shared" si="5"/>
        <v>0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>
        <f t="shared" si="6"/>
        <v>0</v>
      </c>
      <c r="AH49" s="17" t="str">
        <f t="shared" si="9"/>
        <v/>
      </c>
      <c r="AI49" s="15" t="str">
        <f t="shared" si="10"/>
        <v/>
      </c>
    </row>
    <row r="50" spans="1:35" x14ac:dyDescent="0.2">
      <c r="A50" s="15">
        <v>5.5</v>
      </c>
      <c r="B50" s="16" t="s">
        <v>69</v>
      </c>
      <c r="C50" s="17">
        <f t="shared" si="1"/>
        <v>0</v>
      </c>
      <c r="D50" s="17">
        <f t="shared" si="2"/>
        <v>0</v>
      </c>
      <c r="E50" s="17">
        <f t="shared" si="3"/>
        <v>0</v>
      </c>
      <c r="F50" s="17">
        <f t="shared" si="4"/>
        <v>0</v>
      </c>
      <c r="G50" s="17">
        <f t="shared" si="5"/>
        <v>0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>
        <f t="shared" si="6"/>
        <v>0</v>
      </c>
      <c r="AH50" s="17" t="str">
        <f t="shared" si="9"/>
        <v/>
      </c>
      <c r="AI50" s="15" t="str">
        <f t="shared" si="10"/>
        <v/>
      </c>
    </row>
    <row r="51" spans="1:35" ht="38.25" x14ac:dyDescent="0.2">
      <c r="A51" s="15">
        <v>5.6</v>
      </c>
      <c r="B51" s="16" t="s">
        <v>70</v>
      </c>
      <c r="C51" s="17">
        <f>COUNTIF(H51:AF51,5)</f>
        <v>0</v>
      </c>
      <c r="D51" s="17">
        <f>COUNTIF(H51:AF51,4)</f>
        <v>0</v>
      </c>
      <c r="E51" s="17">
        <f>COUNTIF(H51:AF51,3)</f>
        <v>0</v>
      </c>
      <c r="F51" s="17">
        <f>COUNTIF(H51:AF51,2)</f>
        <v>0</v>
      </c>
      <c r="G51" s="17">
        <f>COUNTIF(H51:AF51,1)</f>
        <v>0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>
        <f>COUNTA(H51:AF51)</f>
        <v>0</v>
      </c>
      <c r="AH51" s="17" t="str">
        <f>IF(AG51&gt;0,MAX(C51:G51),"")</f>
        <v/>
      </c>
      <c r="AI51" s="15" t="str">
        <f>IF(AH51=C51,$C$11,(IF(AH51=D51,$D$11,IF(AH51=E51,$E$11,(IF(AH51=F51,$F$11,IF(AH51=G51,$G$11,"")))))))</f>
        <v/>
      </c>
    </row>
    <row r="52" spans="1:35" ht="25.5" x14ac:dyDescent="0.2">
      <c r="A52" s="15">
        <v>5.7</v>
      </c>
      <c r="B52" s="16" t="s">
        <v>71</v>
      </c>
      <c r="C52" s="17">
        <f t="shared" si="1"/>
        <v>0</v>
      </c>
      <c r="D52" s="17">
        <f t="shared" si="2"/>
        <v>0</v>
      </c>
      <c r="E52" s="17">
        <f t="shared" si="3"/>
        <v>0</v>
      </c>
      <c r="F52" s="17">
        <f t="shared" si="4"/>
        <v>0</v>
      </c>
      <c r="G52" s="17">
        <f t="shared" si="5"/>
        <v>0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>
        <f t="shared" si="6"/>
        <v>0</v>
      </c>
      <c r="AH52" s="17" t="str">
        <f t="shared" si="9"/>
        <v/>
      </c>
      <c r="AI52" s="15" t="str">
        <f t="shared" si="10"/>
        <v/>
      </c>
    </row>
    <row r="53" spans="1:35" ht="25.5" x14ac:dyDescent="0.2">
      <c r="A53" s="18"/>
      <c r="B53" s="19" t="s">
        <v>72</v>
      </c>
      <c r="C53" s="20"/>
      <c r="D53" s="20"/>
      <c r="E53" s="20"/>
      <c r="F53" s="20"/>
      <c r="G53" s="20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5">
        <f t="shared" ref="AG53:AG58" si="11">COUNTA(H53:AF53)</f>
        <v>0</v>
      </c>
      <c r="AH53" s="17" t="str">
        <f t="shared" ref="AH53:AH58" si="12">IF(AG53&gt;0,MAX(C53:G53),"")</f>
        <v/>
      </c>
      <c r="AI53" s="15">
        <f t="shared" ref="AI53:AI58" si="13">IF(AH53=C53,$C$11,(IF(AH53=D53,$D$11,IF(AH53=E53,$E$11,(IF(AH53=F53,$F$11,IF(AH53=G53,$G$11,"")))))))</f>
        <v>5</v>
      </c>
    </row>
    <row r="54" spans="1:35" ht="38.25" x14ac:dyDescent="0.2">
      <c r="A54" s="15">
        <v>6.1</v>
      </c>
      <c r="B54" s="16" t="s">
        <v>73</v>
      </c>
      <c r="C54" s="17">
        <f>COUNTIF(H54:AF54,5)</f>
        <v>0</v>
      </c>
      <c r="D54" s="17">
        <f>COUNTIF(H54:AF54,4)</f>
        <v>0</v>
      </c>
      <c r="E54" s="17">
        <f>COUNTIF(H54:AF54,3)</f>
        <v>0</v>
      </c>
      <c r="F54" s="17">
        <f>COUNTIF(H54:AF54,2)</f>
        <v>0</v>
      </c>
      <c r="G54" s="17">
        <f>COUNTIF(H54:AF54,1)</f>
        <v>0</v>
      </c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>
        <f t="shared" si="11"/>
        <v>0</v>
      </c>
      <c r="AH54" s="17" t="str">
        <f t="shared" si="12"/>
        <v/>
      </c>
      <c r="AI54" s="15" t="str">
        <f t="shared" si="13"/>
        <v/>
      </c>
    </row>
    <row r="55" spans="1:35" ht="38.25" x14ac:dyDescent="0.2">
      <c r="A55" s="15">
        <v>6.2</v>
      </c>
      <c r="B55" s="16" t="s">
        <v>74</v>
      </c>
      <c r="C55" s="17">
        <f>COUNTIF(H55:AF55,5)</f>
        <v>0</v>
      </c>
      <c r="D55" s="17">
        <f>COUNTIF(H55:AF55,4)</f>
        <v>0</v>
      </c>
      <c r="E55" s="17">
        <f>COUNTIF(H55:AF55,3)</f>
        <v>0</v>
      </c>
      <c r="F55" s="17">
        <f>COUNTIF(H55:AF55,2)</f>
        <v>0</v>
      </c>
      <c r="G55" s="17">
        <f>COUNTIF(H55:AF55,1)</f>
        <v>0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>
        <f t="shared" si="11"/>
        <v>0</v>
      </c>
      <c r="AH55" s="17" t="str">
        <f t="shared" si="12"/>
        <v/>
      </c>
      <c r="AI55" s="15" t="str">
        <f t="shared" si="13"/>
        <v/>
      </c>
    </row>
    <row r="56" spans="1:35" ht="51" x14ac:dyDescent="0.2">
      <c r="A56" s="15">
        <v>6.3</v>
      </c>
      <c r="B56" s="16" t="s">
        <v>75</v>
      </c>
      <c r="C56" s="17">
        <f>COUNTIF(H56:AF56,5)</f>
        <v>0</v>
      </c>
      <c r="D56" s="17">
        <f>COUNTIF(H56:AF56,4)</f>
        <v>0</v>
      </c>
      <c r="E56" s="17">
        <f>COUNTIF(H56:AF56,3)</f>
        <v>0</v>
      </c>
      <c r="F56" s="17">
        <f>COUNTIF(H56:AF56,2)</f>
        <v>0</v>
      </c>
      <c r="G56" s="17">
        <f>COUNTIF(H56:AF56,1)</f>
        <v>0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>
        <f t="shared" si="11"/>
        <v>0</v>
      </c>
      <c r="AH56" s="17" t="str">
        <f t="shared" si="12"/>
        <v/>
      </c>
      <c r="AI56" s="15" t="str">
        <f t="shared" si="13"/>
        <v/>
      </c>
    </row>
    <row r="57" spans="1:35" ht="38.25" x14ac:dyDescent="0.2">
      <c r="A57" s="15">
        <v>6.4</v>
      </c>
      <c r="B57" s="43" t="s">
        <v>76</v>
      </c>
      <c r="C57" s="17">
        <f>COUNTIF(H57:AF57,5)</f>
        <v>0</v>
      </c>
      <c r="D57" s="17">
        <f>COUNTIF(H57:AF57,4)</f>
        <v>0</v>
      </c>
      <c r="E57" s="17">
        <f>COUNTIF(H57:AF57,3)</f>
        <v>0</v>
      </c>
      <c r="F57" s="17">
        <f>COUNTIF(H57:AF57,2)</f>
        <v>0</v>
      </c>
      <c r="G57" s="17">
        <f>COUNTIF(H57:AF57,1)</f>
        <v>0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>
        <f t="shared" si="11"/>
        <v>0</v>
      </c>
      <c r="AH57" s="17" t="str">
        <f t="shared" si="12"/>
        <v/>
      </c>
      <c r="AI57" s="15" t="str">
        <f t="shared" si="13"/>
        <v/>
      </c>
    </row>
    <row r="58" spans="1:35" ht="25.5" x14ac:dyDescent="0.2">
      <c r="A58" s="15">
        <v>6.5</v>
      </c>
      <c r="B58" s="16" t="s">
        <v>77</v>
      </c>
      <c r="C58" s="17">
        <f>COUNTIF(H58:AF58,5)</f>
        <v>0</v>
      </c>
      <c r="D58" s="17">
        <f>COUNTIF(H58:AF58,4)</f>
        <v>0</v>
      </c>
      <c r="E58" s="17">
        <f>COUNTIF(H58:AF58,3)</f>
        <v>0</v>
      </c>
      <c r="F58" s="17">
        <f>COUNTIF(H58:AF58,2)</f>
        <v>0</v>
      </c>
      <c r="G58" s="17">
        <f>COUNTIF(H58:AF58,1)</f>
        <v>0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>
        <f t="shared" si="11"/>
        <v>0</v>
      </c>
      <c r="AH58" s="17" t="str">
        <f t="shared" si="12"/>
        <v/>
      </c>
      <c r="AI58" s="15" t="str">
        <f t="shared" si="13"/>
        <v/>
      </c>
    </row>
    <row r="60" spans="1:35" ht="25.5" customHeight="1" x14ac:dyDescent="0.2"/>
    <row r="62" spans="1:35" ht="13.5" thickBot="1" x14ac:dyDescent="0.25"/>
    <row r="63" spans="1:35" ht="37.5" customHeight="1" thickBot="1" x14ac:dyDescent="0.25">
      <c r="A63" s="81" t="s">
        <v>20</v>
      </c>
      <c r="B63" s="82"/>
      <c r="C63" s="82"/>
      <c r="D63" s="82"/>
      <c r="E63" s="83"/>
    </row>
    <row r="64" spans="1:35" ht="15.75" x14ac:dyDescent="0.25">
      <c r="A64" s="32" t="s">
        <v>22</v>
      </c>
      <c r="B64" s="84" t="s">
        <v>21</v>
      </c>
      <c r="C64" s="85"/>
      <c r="D64" s="85"/>
      <c r="E64" s="86"/>
    </row>
    <row r="65" spans="1:5" x14ac:dyDescent="0.2">
      <c r="A65" s="34">
        <v>1</v>
      </c>
      <c r="B65" s="87" t="s">
        <v>35</v>
      </c>
      <c r="C65" s="88"/>
      <c r="D65" s="88"/>
      <c r="E65" s="89"/>
    </row>
    <row r="66" spans="1:5" ht="48" customHeight="1" x14ac:dyDescent="0.2">
      <c r="A66" s="34">
        <v>2</v>
      </c>
      <c r="B66" s="90" t="s">
        <v>78</v>
      </c>
      <c r="C66" s="91"/>
      <c r="D66" s="91"/>
      <c r="E66" s="92"/>
    </row>
    <row r="67" spans="1:5" ht="30.95" customHeight="1" x14ac:dyDescent="0.2">
      <c r="A67" s="34" t="s">
        <v>26</v>
      </c>
      <c r="B67" s="75" t="s">
        <v>79</v>
      </c>
      <c r="C67" s="76"/>
      <c r="D67" s="76"/>
      <c r="E67" s="77"/>
    </row>
    <row r="68" spans="1:5" ht="54.95" customHeight="1" thickBot="1" x14ac:dyDescent="0.25">
      <c r="A68" s="34" t="s">
        <v>26</v>
      </c>
      <c r="B68" s="78" t="s">
        <v>23</v>
      </c>
      <c r="C68" s="79"/>
      <c r="D68" s="79"/>
      <c r="E68" s="80"/>
    </row>
  </sheetData>
  <mergeCells count="14">
    <mergeCell ref="A8:AI8"/>
    <mergeCell ref="B67:E67"/>
    <mergeCell ref="B68:E68"/>
    <mergeCell ref="A63:E63"/>
    <mergeCell ref="B64:E64"/>
    <mergeCell ref="B65:E65"/>
    <mergeCell ref="B66:E66"/>
    <mergeCell ref="A7:AI7"/>
    <mergeCell ref="A1:B4"/>
    <mergeCell ref="AD3:AI4"/>
    <mergeCell ref="AD1:AI1"/>
    <mergeCell ref="AD2:AI2"/>
    <mergeCell ref="C1:AC2"/>
    <mergeCell ref="C3:AC4"/>
  </mergeCells>
  <phoneticPr fontId="14" type="noConversion"/>
  <conditionalFormatting sqref="AG13:AG52 H13:L21 Y13:AF21">
    <cfRule type="cellIs" dxfId="11" priority="16" stopIfTrue="1" operator="between">
      <formula>1</formula>
      <formula>2</formula>
    </cfRule>
  </conditionalFormatting>
  <conditionalFormatting sqref="AG13:AG52">
    <cfRule type="cellIs" dxfId="10" priority="14" stopIfTrue="1" operator="equal">
      <formula>0</formula>
    </cfRule>
  </conditionalFormatting>
  <conditionalFormatting sqref="AI13:AI52">
    <cfRule type="cellIs" dxfId="9" priority="13" stopIfTrue="1" operator="equal">
      <formula>"""nada"""</formula>
    </cfRule>
  </conditionalFormatting>
  <conditionalFormatting sqref="AG53:AG58">
    <cfRule type="cellIs" dxfId="8" priority="12" stopIfTrue="1" operator="between">
      <formula>1</formula>
      <formula>2</formula>
    </cfRule>
  </conditionalFormatting>
  <conditionalFormatting sqref="AG53:AG58">
    <cfRule type="cellIs" dxfId="7" priority="11" stopIfTrue="1" operator="equal">
      <formula>0</formula>
    </cfRule>
  </conditionalFormatting>
  <conditionalFormatting sqref="AI53:AI58">
    <cfRule type="cellIs" dxfId="6" priority="10" stopIfTrue="1" operator="equal">
      <formula>"""nada"""</formula>
    </cfRule>
  </conditionalFormatting>
  <conditionalFormatting sqref="H23:AF27">
    <cfRule type="cellIs" dxfId="5" priority="9" stopIfTrue="1" operator="between">
      <formula>1</formula>
      <formula>2</formula>
    </cfRule>
  </conditionalFormatting>
  <conditionalFormatting sqref="H38:AF44">
    <cfRule type="cellIs" dxfId="4" priority="7" stopIfTrue="1" operator="between">
      <formula>1</formula>
      <formula>2</formula>
    </cfRule>
  </conditionalFormatting>
  <conditionalFormatting sqref="H29:AF36">
    <cfRule type="cellIs" dxfId="3" priority="4" stopIfTrue="1" operator="between">
      <formula>1</formula>
      <formula>2</formula>
    </cfRule>
  </conditionalFormatting>
  <conditionalFormatting sqref="H46:AF52">
    <cfRule type="cellIs" dxfId="2" priority="3" stopIfTrue="1" operator="between">
      <formula>1</formula>
      <formula>2</formula>
    </cfRule>
  </conditionalFormatting>
  <conditionalFormatting sqref="H54:AF58">
    <cfRule type="cellIs" dxfId="1" priority="2" stopIfTrue="1" operator="between">
      <formula>1</formula>
      <formula>2</formula>
    </cfRule>
  </conditionalFormatting>
  <conditionalFormatting sqref="M13:X21">
    <cfRule type="cellIs" dxfId="0" priority="1" stopIfTrue="1" operator="between">
      <formula>1</formula>
      <formula>2</formula>
    </cfRule>
  </conditionalFormatting>
  <printOptions horizontalCentered="1"/>
  <pageMargins left="0" right="0" top="0.78740157480314965" bottom="0" header="0" footer="0"/>
  <pageSetup scale="50" orientation="landscape" r:id="rId1"/>
  <headerFooter alignWithMargins="0">
    <oddFooter>&amp;LTecNM-AD-PO-004-02&amp;RRev. O</oddFooter>
  </headerFooter>
  <rowBreaks count="1" manualBreakCount="1">
    <brk id="36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opLeftCell="A40" zoomScaleNormal="100" workbookViewId="0">
      <selection activeCell="L4" sqref="L4"/>
    </sheetView>
  </sheetViews>
  <sheetFormatPr baseColWidth="10" defaultRowHeight="12.75" x14ac:dyDescent="0.2"/>
  <cols>
    <col min="1" max="1" width="17.7109375" customWidth="1"/>
    <col min="2" max="2" width="13.28515625" customWidth="1"/>
    <col min="3" max="3" width="8" customWidth="1"/>
    <col min="4" max="4" width="17.42578125" customWidth="1"/>
    <col min="5" max="5" width="13.28515625" customWidth="1"/>
    <col min="6" max="6" width="6.85546875" customWidth="1"/>
    <col min="7" max="7" width="16.85546875" customWidth="1"/>
    <col min="8" max="8" width="13.28515625" customWidth="1"/>
    <col min="9" max="9" width="7.140625" customWidth="1"/>
    <col min="10" max="10" width="17.42578125" customWidth="1"/>
    <col min="11" max="11" width="13.28515625" customWidth="1"/>
    <col min="12" max="12" width="6.28515625" customWidth="1"/>
    <col min="13" max="13" width="16.85546875" customWidth="1"/>
    <col min="14" max="14" width="13.28515625" customWidth="1"/>
    <col min="15" max="15" width="12.42578125" customWidth="1"/>
  </cols>
  <sheetData>
    <row r="1" spans="1:34" ht="13.5" thickBot="1" x14ac:dyDescent="0.25"/>
    <row r="2" spans="1:34" ht="20.25" customHeight="1" thickBot="1" x14ac:dyDescent="0.25">
      <c r="A2" s="37"/>
      <c r="B2" s="93" t="s">
        <v>32</v>
      </c>
      <c r="C2" s="94"/>
      <c r="D2" s="94"/>
      <c r="E2" s="94"/>
      <c r="F2" s="94"/>
      <c r="G2" s="95"/>
      <c r="H2" s="99" t="s">
        <v>87</v>
      </c>
      <c r="I2" s="100"/>
      <c r="J2" s="101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</row>
    <row r="3" spans="1:34" ht="18" customHeight="1" thickBot="1" x14ac:dyDescent="0.3">
      <c r="A3" s="38"/>
      <c r="B3" s="96"/>
      <c r="C3" s="97"/>
      <c r="D3" s="97"/>
      <c r="E3" s="97"/>
      <c r="F3" s="97"/>
      <c r="G3" s="98"/>
      <c r="H3" s="102" t="s">
        <v>86</v>
      </c>
      <c r="I3" s="103"/>
      <c r="J3" s="104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1:34" ht="24.75" customHeight="1" thickBot="1" x14ac:dyDescent="0.25">
      <c r="A4" s="39"/>
      <c r="B4" s="105" t="s">
        <v>82</v>
      </c>
      <c r="C4" s="106"/>
      <c r="D4" s="106"/>
      <c r="E4" s="106"/>
      <c r="F4" s="106"/>
      <c r="G4" s="107"/>
      <c r="H4" s="105" t="s">
        <v>34</v>
      </c>
      <c r="I4" s="106"/>
      <c r="J4" s="107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7" spans="1:34" ht="13.5" thickBot="1" x14ac:dyDescent="0.25"/>
    <row r="8" spans="1:34" ht="13.7" customHeight="1" thickTop="1" x14ac:dyDescent="0.2">
      <c r="A8" s="110" t="s">
        <v>15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2"/>
      <c r="N8" s="1"/>
      <c r="O8" s="1"/>
      <c r="P8" s="1"/>
    </row>
    <row r="9" spans="1:34" ht="12.95" customHeight="1" x14ac:dyDescent="0.2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5"/>
      <c r="N9" s="1"/>
      <c r="O9" s="1"/>
      <c r="P9" s="1"/>
    </row>
    <row r="10" spans="1:34" ht="13.7" customHeight="1" thickBot="1" x14ac:dyDescent="0.25">
      <c r="A10" s="116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8"/>
      <c r="N10" s="1"/>
      <c r="O10" s="1"/>
      <c r="P10" s="1"/>
    </row>
    <row r="11" spans="1:34" ht="13.7" customHeight="1" thickTop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</row>
    <row r="12" spans="1:34" ht="13.7" customHeight="1" x14ac:dyDescent="0.2">
      <c r="A12" s="119" t="s">
        <v>11</v>
      </c>
      <c r="B12" s="119"/>
      <c r="C12" s="2">
        <f>Participante!AG13</f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1"/>
      <c r="O12" s="1"/>
      <c r="P12" s="1"/>
    </row>
    <row r="13" spans="1:34" ht="19.7" customHeight="1" x14ac:dyDescent="0.2">
      <c r="A13" s="120" t="s">
        <v>0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2"/>
    </row>
    <row r="14" spans="1:34" ht="19.7" customHeight="1" x14ac:dyDescent="0.2">
      <c r="A14" s="108" t="s">
        <v>1</v>
      </c>
      <c r="B14" s="109"/>
      <c r="C14" s="3"/>
      <c r="D14" s="108" t="s">
        <v>2</v>
      </c>
      <c r="E14" s="109"/>
      <c r="F14" s="3"/>
      <c r="G14" s="108" t="s">
        <v>3</v>
      </c>
      <c r="H14" s="109"/>
      <c r="I14" s="3"/>
      <c r="J14" s="108" t="s">
        <v>30</v>
      </c>
      <c r="K14" s="109"/>
      <c r="L14" s="3"/>
      <c r="M14" s="108" t="s">
        <v>4</v>
      </c>
      <c r="N14" s="109"/>
    </row>
    <row r="15" spans="1:34" x14ac:dyDescent="0.2">
      <c r="A15" s="4" t="s">
        <v>5</v>
      </c>
      <c r="B15" s="4" t="s">
        <v>6</v>
      </c>
      <c r="C15" s="5"/>
      <c r="D15" s="4" t="s">
        <v>5</v>
      </c>
      <c r="E15" s="4" t="s">
        <v>6</v>
      </c>
      <c r="F15" s="5"/>
      <c r="G15" s="4" t="s">
        <v>5</v>
      </c>
      <c r="H15" s="4" t="s">
        <v>6</v>
      </c>
      <c r="I15" s="5"/>
      <c r="J15" s="4" t="s">
        <v>5</v>
      </c>
      <c r="K15" s="4" t="s">
        <v>6</v>
      </c>
      <c r="L15" s="5"/>
      <c r="M15" s="4" t="s">
        <v>5</v>
      </c>
      <c r="N15" s="4" t="s">
        <v>6</v>
      </c>
    </row>
    <row r="16" spans="1:34" x14ac:dyDescent="0.2">
      <c r="A16" s="4">
        <v>1.1000000000000001</v>
      </c>
      <c r="B16" s="6" t="e">
        <f>Participante!AI13</f>
        <v>#DIV/0!</v>
      </c>
      <c r="C16" s="5"/>
      <c r="D16" s="4">
        <v>2.1</v>
      </c>
      <c r="E16" s="4" t="e">
        <f>Participante!AI23</f>
        <v>#DIV/0!</v>
      </c>
      <c r="F16" s="5"/>
      <c r="G16" s="4">
        <v>3.1</v>
      </c>
      <c r="H16" s="4" t="e">
        <f>Participante!AI29</f>
        <v>#DIV/0!</v>
      </c>
      <c r="I16" s="5"/>
      <c r="J16" s="4">
        <v>4.0999999999999996</v>
      </c>
      <c r="K16" s="4" t="str">
        <f>Participante!AI38</f>
        <v/>
      </c>
      <c r="L16" s="5"/>
      <c r="M16" s="4">
        <v>5.0999999999999996</v>
      </c>
      <c r="N16" s="4" t="str">
        <f>Participante!AI46</f>
        <v/>
      </c>
    </row>
    <row r="17" spans="1:14" x14ac:dyDescent="0.2">
      <c r="A17" s="4">
        <v>1.2</v>
      </c>
      <c r="B17" s="6" t="e">
        <f>Participante!AI14</f>
        <v>#DIV/0!</v>
      </c>
      <c r="C17" s="5"/>
      <c r="D17" s="4">
        <v>2.2000000000000002</v>
      </c>
      <c r="E17" s="4" t="e">
        <f>Participante!AI24</f>
        <v>#DIV/0!</v>
      </c>
      <c r="F17" s="5"/>
      <c r="G17" s="4">
        <v>3.2</v>
      </c>
      <c r="H17" s="4" t="e">
        <f>Participante!AI30</f>
        <v>#DIV/0!</v>
      </c>
      <c r="I17" s="5"/>
      <c r="J17" s="4">
        <v>4.2</v>
      </c>
      <c r="K17" s="4" t="str">
        <f>Participante!AI39</f>
        <v/>
      </c>
      <c r="L17" s="5"/>
      <c r="M17" s="4">
        <v>5.2</v>
      </c>
      <c r="N17" s="4" t="str">
        <f>Participante!AI47</f>
        <v/>
      </c>
    </row>
    <row r="18" spans="1:14" x14ac:dyDescent="0.2">
      <c r="A18" s="4">
        <v>1.3</v>
      </c>
      <c r="B18" s="6" t="e">
        <f>Participante!AI15</f>
        <v>#DIV/0!</v>
      </c>
      <c r="C18" s="5"/>
      <c r="D18" s="4">
        <v>2.2999999999999998</v>
      </c>
      <c r="E18" s="4" t="e">
        <f>Participante!AI25</f>
        <v>#DIV/0!</v>
      </c>
      <c r="F18" s="5"/>
      <c r="G18" s="4">
        <v>3.3</v>
      </c>
      <c r="H18" s="4" t="e">
        <f>Participante!AI31</f>
        <v>#DIV/0!</v>
      </c>
      <c r="I18" s="5"/>
      <c r="J18" s="4">
        <v>4.3</v>
      </c>
      <c r="K18" s="4" t="str">
        <f>Participante!AI40</f>
        <v/>
      </c>
      <c r="L18" s="5"/>
      <c r="M18" s="4">
        <v>5.3</v>
      </c>
      <c r="N18" s="4" t="str">
        <f>Participante!AI48</f>
        <v/>
      </c>
    </row>
    <row r="19" spans="1:14" x14ac:dyDescent="0.2">
      <c r="A19" s="4">
        <v>1.4</v>
      </c>
      <c r="B19" s="6" t="e">
        <f>Participante!AI16</f>
        <v>#DIV/0!</v>
      </c>
      <c r="C19" s="5"/>
      <c r="D19" s="4">
        <v>2.4</v>
      </c>
      <c r="E19" s="4" t="e">
        <f>Participante!AI26</f>
        <v>#DIV/0!</v>
      </c>
      <c r="F19" s="5"/>
      <c r="G19" s="4">
        <v>3.4</v>
      </c>
      <c r="H19" s="4" t="e">
        <f>Participante!AI32</f>
        <v>#DIV/0!</v>
      </c>
      <c r="I19" s="5"/>
      <c r="J19" s="4">
        <v>4.4000000000000004</v>
      </c>
      <c r="K19" s="4" t="str">
        <f>Participante!AI41</f>
        <v/>
      </c>
      <c r="L19" s="5"/>
      <c r="M19" s="4">
        <v>5.4</v>
      </c>
      <c r="N19" s="4" t="str">
        <f>Participante!AI49</f>
        <v/>
      </c>
    </row>
    <row r="20" spans="1:14" x14ac:dyDescent="0.2">
      <c r="A20" s="4">
        <v>1.5</v>
      </c>
      <c r="B20" s="6" t="e">
        <f>Participante!AI17</f>
        <v>#DIV/0!</v>
      </c>
      <c r="C20" s="5"/>
      <c r="D20" s="4">
        <v>2.5</v>
      </c>
      <c r="E20" s="4" t="e">
        <f>Participante!AI27</f>
        <v>#DIV/0!</v>
      </c>
      <c r="F20" s="5"/>
      <c r="G20" s="4">
        <v>3.5</v>
      </c>
      <c r="H20" s="4" t="e">
        <f>Participante!AI33</f>
        <v>#DIV/0!</v>
      </c>
      <c r="I20" s="5"/>
      <c r="J20" s="4">
        <v>4.5</v>
      </c>
      <c r="K20" s="4" t="str">
        <f>Participante!AI42</f>
        <v/>
      </c>
      <c r="L20" s="5"/>
      <c r="M20" s="4">
        <v>5.5</v>
      </c>
      <c r="N20" s="4" t="str">
        <f>Participante!AI50</f>
        <v/>
      </c>
    </row>
    <row r="21" spans="1:14" x14ac:dyDescent="0.2">
      <c r="A21" s="4">
        <v>1.6</v>
      </c>
      <c r="B21" s="6" t="e">
        <f>Participante!AI18</f>
        <v>#DIV/0!</v>
      </c>
      <c r="C21" s="5"/>
      <c r="D21" s="35" t="s">
        <v>25</v>
      </c>
      <c r="E21" s="36" t="e">
        <f>SUM(E16:E20)/5</f>
        <v>#DIV/0!</v>
      </c>
      <c r="F21" s="5"/>
      <c r="G21" s="4">
        <v>3.6</v>
      </c>
      <c r="H21" s="4" t="e">
        <f>Participante!AI34</f>
        <v>#DIV/0!</v>
      </c>
      <c r="I21" s="7"/>
      <c r="J21" s="4">
        <v>4.5999999999999996</v>
      </c>
      <c r="K21" s="4" t="str">
        <f>Participante!AI43</f>
        <v/>
      </c>
      <c r="L21" s="7"/>
      <c r="M21" s="4">
        <v>5.6</v>
      </c>
      <c r="N21" s="4" t="str">
        <f>Participante!AI51</f>
        <v/>
      </c>
    </row>
    <row r="22" spans="1:14" x14ac:dyDescent="0.2">
      <c r="A22" s="4">
        <v>1.7</v>
      </c>
      <c r="B22" s="6" t="e">
        <f>Participante!AI19</f>
        <v>#DIV/0!</v>
      </c>
      <c r="C22" s="5"/>
      <c r="D22" s="5"/>
      <c r="E22" s="5"/>
      <c r="F22" s="5"/>
      <c r="G22" s="4">
        <v>3.7</v>
      </c>
      <c r="H22" s="4" t="e">
        <f>Participante!AI35</f>
        <v>#DIV/0!</v>
      </c>
      <c r="I22" s="7"/>
      <c r="J22" s="4">
        <v>4.7</v>
      </c>
      <c r="K22" s="4" t="str">
        <f>Participante!AI44</f>
        <v/>
      </c>
      <c r="L22" s="7"/>
      <c r="M22" s="4">
        <v>5.7</v>
      </c>
      <c r="N22" s="4" t="str">
        <f>Participante!AI52</f>
        <v/>
      </c>
    </row>
    <row r="23" spans="1:14" x14ac:dyDescent="0.2">
      <c r="A23" s="4">
        <v>1.8</v>
      </c>
      <c r="B23" s="6" t="e">
        <f>Participante!AI20</f>
        <v>#DIV/0!</v>
      </c>
      <c r="C23" s="5"/>
      <c r="D23" s="5"/>
      <c r="E23" s="5"/>
      <c r="F23" s="5"/>
      <c r="G23" s="4">
        <v>3.8</v>
      </c>
      <c r="H23" s="4" t="e">
        <f>Participante!AI36</f>
        <v>#DIV/0!</v>
      </c>
      <c r="I23" s="7"/>
      <c r="J23" s="35" t="s">
        <v>25</v>
      </c>
      <c r="K23" s="36">
        <f>SUM(K16:K22)/7</f>
        <v>0</v>
      </c>
      <c r="L23" s="7"/>
      <c r="M23" s="35" t="s">
        <v>25</v>
      </c>
      <c r="N23" s="36">
        <f>SUM(N16:N22)/7</f>
        <v>0</v>
      </c>
    </row>
    <row r="24" spans="1:14" x14ac:dyDescent="0.2">
      <c r="A24" s="4">
        <v>1.9</v>
      </c>
      <c r="B24" s="6" t="e">
        <f>Participante!AI21</f>
        <v>#DIV/0!</v>
      </c>
      <c r="C24" s="5"/>
      <c r="D24" s="5"/>
      <c r="E24" s="5"/>
      <c r="F24" s="5"/>
      <c r="G24" s="35" t="s">
        <v>25</v>
      </c>
      <c r="H24" s="36" t="e">
        <f>SUM(H16:H23)/8</f>
        <v>#DIV/0!</v>
      </c>
      <c r="I24" s="7"/>
      <c r="J24" s="7"/>
      <c r="K24" s="7"/>
      <c r="L24" s="7"/>
      <c r="M24" s="7"/>
      <c r="N24" s="7"/>
    </row>
    <row r="25" spans="1:14" x14ac:dyDescent="0.2">
      <c r="A25" s="35" t="s">
        <v>25</v>
      </c>
      <c r="B25" s="51" t="e">
        <f>SUM(B16:B24)/9</f>
        <v>#DIV/0!</v>
      </c>
    </row>
    <row r="27" spans="1:14" x14ac:dyDescent="0.2">
      <c r="A27" s="128" t="s">
        <v>17</v>
      </c>
      <c r="B27" s="128"/>
      <c r="C27" s="128"/>
      <c r="D27" s="128"/>
      <c r="J27" s="129" t="s">
        <v>80</v>
      </c>
      <c r="K27" s="130"/>
    </row>
    <row r="28" spans="1:14" x14ac:dyDescent="0.2">
      <c r="A28" s="128"/>
      <c r="B28" s="128"/>
      <c r="C28" s="128"/>
      <c r="D28" s="128"/>
      <c r="J28" s="131"/>
      <c r="K28" s="132"/>
    </row>
    <row r="29" spans="1:14" x14ac:dyDescent="0.2">
      <c r="A29" s="31" t="s">
        <v>19</v>
      </c>
      <c r="B29" s="87" t="s">
        <v>18</v>
      </c>
      <c r="C29" s="88"/>
      <c r="D29" s="88"/>
      <c r="J29" s="4">
        <v>6.1</v>
      </c>
      <c r="K29" s="4" t="str">
        <f>Participante!AI54</f>
        <v/>
      </c>
    </row>
    <row r="30" spans="1:14" ht="28.5" customHeight="1" x14ac:dyDescent="0.2">
      <c r="A30" s="50">
        <v>42858</v>
      </c>
      <c r="B30" s="126" t="s">
        <v>31</v>
      </c>
      <c r="C30" s="91"/>
      <c r="D30" s="127"/>
      <c r="J30" s="4">
        <v>6.2</v>
      </c>
      <c r="K30" s="4" t="str">
        <f>Participante!AI55</f>
        <v/>
      </c>
    </row>
    <row r="31" spans="1:14" ht="28.5" customHeight="1" x14ac:dyDescent="0.25">
      <c r="E31" s="8"/>
      <c r="F31" s="8"/>
      <c r="G31" s="8"/>
      <c r="H31" s="9"/>
      <c r="I31" s="9"/>
      <c r="J31" s="4">
        <v>6.3</v>
      </c>
      <c r="K31" s="4" t="str">
        <f>Participante!AI56</f>
        <v/>
      </c>
      <c r="L31" s="9"/>
      <c r="M31" s="9"/>
    </row>
    <row r="32" spans="1:14" x14ac:dyDescent="0.2">
      <c r="J32" s="4">
        <v>6.4</v>
      </c>
      <c r="K32" s="4" t="str">
        <f>Participante!AI57</f>
        <v/>
      </c>
    </row>
    <row r="33" spans="1:11" ht="15" x14ac:dyDescent="0.25">
      <c r="A33" s="8" t="s">
        <v>7</v>
      </c>
      <c r="B33" s="8"/>
      <c r="C33" s="8"/>
      <c r="D33" s="8"/>
      <c r="E33" s="8"/>
      <c r="F33" s="10"/>
      <c r="G33" s="10"/>
      <c r="J33" s="4">
        <v>6.5</v>
      </c>
      <c r="K33" s="4" t="str">
        <f>Participante!AI58</f>
        <v/>
      </c>
    </row>
    <row r="34" spans="1:11" x14ac:dyDescent="0.2">
      <c r="J34" s="35" t="s">
        <v>25</v>
      </c>
      <c r="K34" s="36">
        <f>SUM(K29:K33)/5</f>
        <v>0</v>
      </c>
    </row>
    <row r="35" spans="1:11" ht="15" x14ac:dyDescent="0.25">
      <c r="A35" s="8" t="s">
        <v>83</v>
      </c>
      <c r="B35" s="8"/>
      <c r="C35" s="8"/>
      <c r="D35" s="8"/>
      <c r="E35" s="8"/>
      <c r="F35" s="8"/>
      <c r="G35" s="8"/>
      <c r="H35" s="8"/>
      <c r="I35" s="10"/>
    </row>
    <row r="37" spans="1:11" ht="15" x14ac:dyDescent="0.25">
      <c r="A37" s="8" t="s">
        <v>8</v>
      </c>
      <c r="B37" s="8"/>
      <c r="C37" s="8"/>
      <c r="D37" s="8"/>
      <c r="E37" s="10"/>
    </row>
    <row r="39" spans="1:11" ht="13.5" thickBot="1" x14ac:dyDescent="0.25"/>
    <row r="40" spans="1:11" ht="16.5" thickBot="1" x14ac:dyDescent="0.25">
      <c r="A40" s="81" t="s">
        <v>28</v>
      </c>
      <c r="B40" s="82"/>
      <c r="C40" s="82"/>
      <c r="D40" s="82"/>
      <c r="E40" s="83"/>
    </row>
    <row r="41" spans="1:11" ht="15.75" x14ac:dyDescent="0.25">
      <c r="A41" s="32" t="s">
        <v>22</v>
      </c>
      <c r="B41" s="84" t="s">
        <v>21</v>
      </c>
      <c r="C41" s="85"/>
      <c r="D41" s="85"/>
      <c r="E41" s="86"/>
    </row>
    <row r="42" spans="1:11" ht="44.25" customHeight="1" x14ac:dyDescent="0.2">
      <c r="A42" s="34">
        <v>1</v>
      </c>
      <c r="B42" s="87" t="s">
        <v>27</v>
      </c>
      <c r="C42" s="88"/>
      <c r="D42" s="88"/>
      <c r="E42" s="89"/>
    </row>
    <row r="43" spans="1:11" ht="46.5" customHeight="1" x14ac:dyDescent="0.2">
      <c r="A43" s="34">
        <v>2</v>
      </c>
      <c r="B43" s="123" t="s">
        <v>84</v>
      </c>
      <c r="C43" s="124"/>
      <c r="D43" s="124"/>
      <c r="E43" s="125"/>
    </row>
    <row r="44" spans="1:11" ht="30" customHeight="1" thickBot="1" x14ac:dyDescent="0.25">
      <c r="A44" s="33">
        <v>3</v>
      </c>
      <c r="B44" s="78" t="s">
        <v>24</v>
      </c>
      <c r="C44" s="79"/>
      <c r="D44" s="79"/>
      <c r="E44" s="80"/>
    </row>
  </sheetData>
  <mergeCells count="22">
    <mergeCell ref="A14:B14"/>
    <mergeCell ref="D14:E14"/>
    <mergeCell ref="M14:N14"/>
    <mergeCell ref="A27:D28"/>
    <mergeCell ref="B29:D29"/>
    <mergeCell ref="J27:K28"/>
    <mergeCell ref="B44:E44"/>
    <mergeCell ref="A40:E40"/>
    <mergeCell ref="B41:E41"/>
    <mergeCell ref="B42:E42"/>
    <mergeCell ref="B43:E43"/>
    <mergeCell ref="B30:D30"/>
    <mergeCell ref="B2:G3"/>
    <mergeCell ref="H2:J2"/>
    <mergeCell ref="H3:J3"/>
    <mergeCell ref="B4:G4"/>
    <mergeCell ref="H4:J4"/>
    <mergeCell ref="G14:H14"/>
    <mergeCell ref="J14:K14"/>
    <mergeCell ref="A8:M10"/>
    <mergeCell ref="A12:B12"/>
    <mergeCell ref="A13:N13"/>
  </mergeCells>
  <phoneticPr fontId="14" type="noConversion"/>
  <pageMargins left="0.74803149606299213" right="0.74803149606299213" top="0.98425196850393704" bottom="0.98425196850393704" header="0" footer="0"/>
  <pageSetup scale="65" orientation="landscape"/>
  <headerFooter alignWithMargins="0">
    <oddFooter>&amp;LTecNM-AD-PO-004-02&amp;RRev. 0</oddFooter>
  </headerFooter>
  <colBreaks count="1" manualBreakCount="1">
    <brk id="14" max="43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Participante</vt:lpstr>
      <vt:lpstr>AMBIENTE DE TRABAJO</vt:lpstr>
      <vt:lpstr>'AMBIENTE DE TRABAJO'!Área_de_impresión</vt:lpstr>
      <vt:lpstr>Participante!Área_de_impresión</vt:lpstr>
    </vt:vector>
  </TitlesOfParts>
  <Company>eMachines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eMachines Customer</dc:creator>
  <cp:lastModifiedBy>Usuario</cp:lastModifiedBy>
  <cp:lastPrinted>2016-09-05T21:05:33Z</cp:lastPrinted>
  <dcterms:created xsi:type="dcterms:W3CDTF">2010-06-18T15:32:25Z</dcterms:created>
  <dcterms:modified xsi:type="dcterms:W3CDTF">2022-01-06T00:45:11Z</dcterms:modified>
</cp:coreProperties>
</file>